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2.xml" ContentType="application/vnd.openxmlformats-officedocument.themeOverride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4.xml" ContentType="application/vnd.openxmlformats-officedocument.themeOverride+xml"/>
  <Override PartName="/xl/drawings/drawing9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theme/themeOverride5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8"/>
  <workbookPr/>
  <mc:AlternateContent xmlns:mc="http://schemas.openxmlformats.org/markup-compatibility/2006">
    <mc:Choice Requires="x15">
      <x15ac:absPath xmlns:x15ac="http://schemas.microsoft.com/office/spreadsheetml/2010/11/ac" url="/Users/drmuhammadakbar/Desktop/safeer pot excel file Sep 25 2023 ready to paste 2/"/>
    </mc:Choice>
  </mc:AlternateContent>
  <xr:revisionPtr revIDLastSave="0" documentId="13_ncr:1_{83507670-AB7A-8D4B-ACC4-4AA37A6F8ADD}" xr6:coauthVersionLast="47" xr6:coauthVersionMax="47" xr10:uidLastSave="{00000000-0000-0000-0000-000000000000}"/>
  <bookViews>
    <workbookView xWindow="0" yWindow="500" windowWidth="28800" windowHeight="16080" tabRatio="701" activeTab="1" xr2:uid="{00000000-000D-0000-FFFF-FFFF00000000}"/>
  </bookViews>
  <sheets>
    <sheet name="SL POT YEAR 2" sheetId="45" r:id="rId1"/>
    <sheet name="Sheet1" sheetId="46" r:id="rId2"/>
    <sheet name="FRESH SHOOT WT POT YEAR 2" sheetId="18" r:id="rId3"/>
    <sheet name="DRY SHOOT WT POT YEAR 2" sheetId="40" r:id="rId4"/>
    <sheet name="Table DS POT YEAR 2" sheetId="42" r:id="rId5"/>
    <sheet name=" Table DI POT YEAR 2" sheetId="3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7" i="42" l="1"/>
  <c r="S17" i="42"/>
  <c r="T17" i="42"/>
  <c r="U17" i="42"/>
  <c r="V17" i="42"/>
  <c r="W17" i="42"/>
  <c r="X17" i="42"/>
  <c r="Y17" i="42"/>
  <c r="Z17" i="42"/>
  <c r="T19" i="42"/>
  <c r="R16" i="42"/>
  <c r="Z25" i="42"/>
  <c r="Z26" i="42" s="1"/>
  <c r="Y25" i="42"/>
  <c r="Y26" i="42" s="1"/>
  <c r="X25" i="42"/>
  <c r="X26" i="42" s="1"/>
  <c r="W25" i="42"/>
  <c r="W26" i="42" s="1"/>
  <c r="V25" i="42"/>
  <c r="V26" i="42" s="1"/>
  <c r="U25" i="42"/>
  <c r="U26" i="42" s="1"/>
  <c r="T25" i="42"/>
  <c r="T26" i="42" s="1"/>
  <c r="S25" i="42"/>
  <c r="S26" i="42" s="1"/>
  <c r="Z16" i="42"/>
  <c r="Y16" i="42"/>
  <c r="X16" i="42"/>
  <c r="W16" i="42"/>
  <c r="V16" i="42"/>
  <c r="U16" i="42"/>
  <c r="T16" i="42"/>
  <c r="S16" i="42"/>
  <c r="Z25" i="40"/>
  <c r="Z26" i="40" s="1"/>
  <c r="Y25" i="40"/>
  <c r="Y26" i="40" s="1"/>
  <c r="X25" i="40"/>
  <c r="X26" i="40" s="1"/>
  <c r="W25" i="40"/>
  <c r="W26" i="40" s="1"/>
  <c r="V25" i="40"/>
  <c r="V26" i="40" s="1"/>
  <c r="U25" i="40"/>
  <c r="U26" i="40" s="1"/>
  <c r="T25" i="40"/>
  <c r="T26" i="40" s="1"/>
  <c r="S25" i="40"/>
  <c r="S26" i="40" s="1"/>
  <c r="Y17" i="40"/>
  <c r="Y19" i="40" s="1"/>
  <c r="U17" i="40"/>
  <c r="U20" i="40" s="1"/>
  <c r="Z16" i="40"/>
  <c r="Z17" i="40" s="1"/>
  <c r="Y16" i="40"/>
  <c r="X16" i="40"/>
  <c r="X17" i="40" s="1"/>
  <c r="W16" i="40"/>
  <c r="W17" i="40" s="1"/>
  <c r="V16" i="40"/>
  <c r="V17" i="40" s="1"/>
  <c r="U16" i="40"/>
  <c r="T16" i="40"/>
  <c r="T17" i="40" s="1"/>
  <c r="S16" i="40"/>
  <c r="S17" i="40" s="1"/>
  <c r="R16" i="40"/>
  <c r="R17" i="40" s="1"/>
  <c r="R16" i="18"/>
  <c r="R16" i="45"/>
  <c r="S16" i="18"/>
  <c r="S17" i="18" s="1"/>
  <c r="T16" i="18"/>
  <c r="T17" i="18" s="1"/>
  <c r="U16" i="18"/>
  <c r="V16" i="18"/>
  <c r="W16" i="18"/>
  <c r="W17" i="18" s="1"/>
  <c r="X16" i="18"/>
  <c r="X17" i="18" s="1"/>
  <c r="Y16" i="18"/>
  <c r="Z16" i="18"/>
  <c r="R17" i="18"/>
  <c r="R19" i="18" s="1"/>
  <c r="U17" i="18"/>
  <c r="V17" i="18"/>
  <c r="V19" i="18" s="1"/>
  <c r="Y17" i="18"/>
  <c r="Z17" i="18"/>
  <c r="Z19" i="18" s="1"/>
  <c r="U19" i="18"/>
  <c r="Y19" i="18"/>
  <c r="U20" i="18"/>
  <c r="Y20" i="18"/>
  <c r="S25" i="18"/>
  <c r="T25" i="18"/>
  <c r="U25" i="18"/>
  <c r="V25" i="18"/>
  <c r="W25" i="18"/>
  <c r="X25" i="18"/>
  <c r="Y25" i="18"/>
  <c r="Z25" i="18"/>
  <c r="S26" i="18"/>
  <c r="T26" i="18"/>
  <c r="U26" i="18"/>
  <c r="V26" i="18"/>
  <c r="W26" i="18"/>
  <c r="X26" i="18"/>
  <c r="X28" i="18" s="1"/>
  <c r="Y26" i="18"/>
  <c r="Z26" i="18"/>
  <c r="S28" i="18"/>
  <c r="T28" i="18"/>
  <c r="U28" i="18"/>
  <c r="V28" i="18"/>
  <c r="W28" i="18"/>
  <c r="Y28" i="18"/>
  <c r="Z28" i="18"/>
  <c r="S29" i="18"/>
  <c r="T29" i="18"/>
  <c r="U29" i="18"/>
  <c r="V29" i="18"/>
  <c r="W29" i="18"/>
  <c r="X29" i="18"/>
  <c r="Y29" i="18"/>
  <c r="Z29" i="18"/>
  <c r="W29" i="42" l="1"/>
  <c r="W28" i="42"/>
  <c r="T20" i="42"/>
  <c r="W19" i="42"/>
  <c r="W20" i="42"/>
  <c r="X20" i="42"/>
  <c r="X19" i="42"/>
  <c r="X29" i="42"/>
  <c r="X28" i="42"/>
  <c r="U20" i="42"/>
  <c r="U19" i="42"/>
  <c r="Y20" i="42"/>
  <c r="Y19" i="42"/>
  <c r="U29" i="42"/>
  <c r="U28" i="42"/>
  <c r="Y29" i="42"/>
  <c r="Y28" i="42"/>
  <c r="S19" i="42"/>
  <c r="S20" i="42"/>
  <c r="S29" i="42"/>
  <c r="S28" i="42"/>
  <c r="T29" i="42"/>
  <c r="T28" i="42"/>
  <c r="R20" i="42"/>
  <c r="R19" i="42"/>
  <c r="V20" i="42"/>
  <c r="V19" i="42"/>
  <c r="Z20" i="42"/>
  <c r="Z19" i="42"/>
  <c r="V29" i="42"/>
  <c r="V28" i="42"/>
  <c r="Z29" i="42"/>
  <c r="Z28" i="42"/>
  <c r="X28" i="40"/>
  <c r="X29" i="40"/>
  <c r="S19" i="40"/>
  <c r="S20" i="40"/>
  <c r="S29" i="40"/>
  <c r="S28" i="40"/>
  <c r="W29" i="40"/>
  <c r="W28" i="40"/>
  <c r="R20" i="40"/>
  <c r="R19" i="40"/>
  <c r="V20" i="40"/>
  <c r="V19" i="40"/>
  <c r="Z20" i="40"/>
  <c r="Z19" i="40"/>
  <c r="T29" i="40"/>
  <c r="T28" i="40"/>
  <c r="W19" i="40"/>
  <c r="W20" i="40"/>
  <c r="U29" i="40"/>
  <c r="U28" i="40"/>
  <c r="Y29" i="40"/>
  <c r="Y28" i="40"/>
  <c r="T20" i="40"/>
  <c r="T19" i="40"/>
  <c r="X20" i="40"/>
  <c r="X19" i="40"/>
  <c r="V29" i="40"/>
  <c r="V28" i="40"/>
  <c r="Z29" i="40"/>
  <c r="Z28" i="40"/>
  <c r="U19" i="40"/>
  <c r="Y20" i="40"/>
  <c r="X19" i="18"/>
  <c r="X20" i="18"/>
  <c r="T19" i="18"/>
  <c r="T20" i="18"/>
  <c r="W20" i="18"/>
  <c r="W19" i="18"/>
  <c r="S20" i="18"/>
  <c r="S19" i="18"/>
  <c r="Z20" i="18"/>
  <c r="V20" i="18"/>
  <c r="R20" i="18"/>
  <c r="D9" i="36" l="1"/>
  <c r="E9" i="36"/>
  <c r="F9" i="36"/>
  <c r="G9" i="36"/>
  <c r="H9" i="36"/>
  <c r="I9" i="36"/>
  <c r="J9" i="36"/>
  <c r="K9" i="36"/>
  <c r="C9" i="36"/>
  <c r="C6" i="42"/>
  <c r="B60" i="45" l="1"/>
  <c r="B59" i="45"/>
  <c r="B58" i="45"/>
  <c r="B57" i="45"/>
  <c r="B56" i="45"/>
  <c r="B55" i="45"/>
  <c r="B54" i="45"/>
  <c r="B53" i="45"/>
  <c r="B52" i="45"/>
  <c r="B51" i="45"/>
  <c r="B50" i="45"/>
  <c r="B49" i="45"/>
  <c r="B48" i="45"/>
  <c r="B47" i="45"/>
  <c r="B46" i="45"/>
  <c r="B45" i="45"/>
  <c r="B44" i="45"/>
  <c r="B43" i="45"/>
  <c r="B42" i="45"/>
  <c r="B41" i="45"/>
  <c r="B40" i="45"/>
  <c r="B39" i="45"/>
  <c r="B38" i="45"/>
  <c r="B37" i="45"/>
  <c r="B36" i="45"/>
  <c r="B35" i="45"/>
  <c r="B34" i="45"/>
  <c r="B33" i="45"/>
  <c r="B32" i="45"/>
  <c r="B31" i="45"/>
  <c r="K8" i="45"/>
  <c r="J8" i="45"/>
  <c r="I8" i="45"/>
  <c r="H8" i="45"/>
  <c r="G8" i="45"/>
  <c r="F8" i="45"/>
  <c r="E8" i="45"/>
  <c r="D8" i="45"/>
  <c r="C8" i="45"/>
  <c r="B8" i="45"/>
  <c r="K7" i="45"/>
  <c r="J7" i="45"/>
  <c r="I7" i="45"/>
  <c r="H7" i="45"/>
  <c r="G7" i="45"/>
  <c r="F7" i="45"/>
  <c r="E7" i="45"/>
  <c r="D7" i="45"/>
  <c r="C7" i="45"/>
  <c r="B7" i="45"/>
  <c r="K6" i="45"/>
  <c r="C19" i="45" s="1"/>
  <c r="J6" i="45"/>
  <c r="C18" i="45" s="1"/>
  <c r="I6" i="45"/>
  <c r="C17" i="45" s="1"/>
  <c r="H6" i="45"/>
  <c r="C16" i="45" s="1"/>
  <c r="G6" i="45"/>
  <c r="C15" i="45" s="1"/>
  <c r="F6" i="45"/>
  <c r="C14" i="45" s="1"/>
  <c r="E6" i="45"/>
  <c r="C13" i="45" s="1"/>
  <c r="D6" i="45"/>
  <c r="C12" i="45" s="1"/>
  <c r="C6" i="45"/>
  <c r="B6" i="45"/>
  <c r="Y16" i="45" l="1"/>
  <c r="Y17" i="45" s="1"/>
  <c r="Y20" i="45" s="1"/>
  <c r="W25" i="45"/>
  <c r="W26" i="45" s="1"/>
  <c r="W28" i="45" s="1"/>
  <c r="Z16" i="45"/>
  <c r="Z17" i="45" s="1"/>
  <c r="X25" i="45"/>
  <c r="X26" i="45" s="1"/>
  <c r="C10" i="45"/>
  <c r="S16" i="45"/>
  <c r="S17" i="45" s="1"/>
  <c r="W16" i="45"/>
  <c r="W17" i="45" s="1"/>
  <c r="U25" i="45"/>
  <c r="U26" i="45" s="1"/>
  <c r="Y25" i="45"/>
  <c r="Y26" i="45" s="1"/>
  <c r="V16" i="45"/>
  <c r="V17" i="45" s="1"/>
  <c r="C11" i="45"/>
  <c r="T16" i="45"/>
  <c r="T17" i="45" s="1"/>
  <c r="X16" i="45"/>
  <c r="X17" i="45" s="1"/>
  <c r="V25" i="45"/>
  <c r="V26" i="45" s="1"/>
  <c r="Z25" i="45"/>
  <c r="Z26" i="45" s="1"/>
  <c r="R17" i="45"/>
  <c r="T25" i="45"/>
  <c r="T26" i="45" s="1"/>
  <c r="U16" i="45"/>
  <c r="U17" i="45" s="1"/>
  <c r="S25" i="45"/>
  <c r="S26" i="45" s="1"/>
  <c r="B60" i="42"/>
  <c r="B59" i="42"/>
  <c r="B58" i="42"/>
  <c r="B57" i="42"/>
  <c r="B56" i="42"/>
  <c r="B55" i="42"/>
  <c r="B54" i="42"/>
  <c r="B53" i="42"/>
  <c r="B52" i="42"/>
  <c r="B51" i="42"/>
  <c r="B50" i="42"/>
  <c r="B49" i="42"/>
  <c r="B48" i="42"/>
  <c r="B47" i="42"/>
  <c r="B46" i="42"/>
  <c r="B45" i="42"/>
  <c r="B44" i="42"/>
  <c r="B43" i="42"/>
  <c r="B42" i="42"/>
  <c r="B41" i="42"/>
  <c r="B40" i="42"/>
  <c r="B39" i="42"/>
  <c r="B38" i="42"/>
  <c r="B37" i="42"/>
  <c r="B36" i="42"/>
  <c r="B35" i="42"/>
  <c r="B34" i="42"/>
  <c r="B33" i="42"/>
  <c r="B32" i="42"/>
  <c r="B31" i="42"/>
  <c r="K8" i="42"/>
  <c r="J8" i="42"/>
  <c r="I8" i="42"/>
  <c r="H8" i="42"/>
  <c r="G8" i="42"/>
  <c r="F8" i="42"/>
  <c r="E8" i="42"/>
  <c r="D8" i="42"/>
  <c r="C8" i="42"/>
  <c r="B8" i="42"/>
  <c r="K7" i="42"/>
  <c r="J7" i="42"/>
  <c r="I7" i="42"/>
  <c r="H7" i="42"/>
  <c r="G7" i="42"/>
  <c r="F7" i="42"/>
  <c r="E7" i="42"/>
  <c r="D7" i="42"/>
  <c r="C7" i="42"/>
  <c r="B7" i="42"/>
  <c r="K6" i="42"/>
  <c r="C19" i="42" s="1"/>
  <c r="J6" i="42"/>
  <c r="C18" i="42" s="1"/>
  <c r="I6" i="42"/>
  <c r="C17" i="42" s="1"/>
  <c r="H6" i="42"/>
  <c r="C16" i="42" s="1"/>
  <c r="G6" i="42"/>
  <c r="C15" i="42" s="1"/>
  <c r="F6" i="42"/>
  <c r="C14" i="42" s="1"/>
  <c r="E6" i="42"/>
  <c r="C13" i="42" s="1"/>
  <c r="D6" i="42"/>
  <c r="C12" i="42" s="1"/>
  <c r="B6" i="42"/>
  <c r="B60" i="18"/>
  <c r="B59" i="18"/>
  <c r="B58" i="18"/>
  <c r="B57" i="18"/>
  <c r="B56" i="18"/>
  <c r="B55" i="18"/>
  <c r="B54" i="18"/>
  <c r="B53" i="18"/>
  <c r="B52" i="18"/>
  <c r="B51" i="18"/>
  <c r="B50" i="18"/>
  <c r="B49" i="18"/>
  <c r="B48" i="18"/>
  <c r="B47" i="18"/>
  <c r="B46" i="18"/>
  <c r="B45" i="18"/>
  <c r="B44" i="18"/>
  <c r="B43" i="18"/>
  <c r="B42" i="18"/>
  <c r="B41" i="18"/>
  <c r="B40" i="18"/>
  <c r="B39" i="18"/>
  <c r="B38" i="18"/>
  <c r="B37" i="18"/>
  <c r="B36" i="18"/>
  <c r="B35" i="18"/>
  <c r="B34" i="18"/>
  <c r="B33" i="18"/>
  <c r="B32" i="18"/>
  <c r="B31" i="18"/>
  <c r="K8" i="18"/>
  <c r="J8" i="18"/>
  <c r="I8" i="18"/>
  <c r="H8" i="18"/>
  <c r="G8" i="18"/>
  <c r="F8" i="18"/>
  <c r="E8" i="18"/>
  <c r="D8" i="18"/>
  <c r="C8" i="18"/>
  <c r="B8" i="18"/>
  <c r="K7" i="18"/>
  <c r="J7" i="18"/>
  <c r="I7" i="18"/>
  <c r="H7" i="18"/>
  <c r="G7" i="18"/>
  <c r="F7" i="18"/>
  <c r="E7" i="18"/>
  <c r="D7" i="18"/>
  <c r="C7" i="18"/>
  <c r="B7" i="18"/>
  <c r="K6" i="18"/>
  <c r="C19" i="18" s="1"/>
  <c r="J6" i="18"/>
  <c r="C18" i="18" s="1"/>
  <c r="I6" i="18"/>
  <c r="H6" i="18"/>
  <c r="G6" i="18"/>
  <c r="C15" i="18" s="1"/>
  <c r="F6" i="18"/>
  <c r="C14" i="18" s="1"/>
  <c r="E6" i="18"/>
  <c r="D6" i="18"/>
  <c r="C6" i="18"/>
  <c r="B6" i="18"/>
  <c r="B61" i="36"/>
  <c r="B60" i="36"/>
  <c r="B59" i="36"/>
  <c r="B58" i="36"/>
  <c r="B57" i="36"/>
  <c r="B56" i="36"/>
  <c r="B55" i="36"/>
  <c r="B54" i="36"/>
  <c r="B53" i="36"/>
  <c r="B52" i="36"/>
  <c r="B51" i="36"/>
  <c r="B50" i="36"/>
  <c r="B49" i="36"/>
  <c r="B48" i="36"/>
  <c r="B47" i="36"/>
  <c r="B46" i="36"/>
  <c r="B45" i="36"/>
  <c r="B44" i="36"/>
  <c r="B43" i="36"/>
  <c r="B42" i="36"/>
  <c r="B41" i="36"/>
  <c r="B40" i="36"/>
  <c r="B39" i="36"/>
  <c r="B38" i="36"/>
  <c r="B37" i="36"/>
  <c r="B36" i="36"/>
  <c r="B35" i="36"/>
  <c r="B34" i="36"/>
  <c r="B33" i="36"/>
  <c r="B32" i="36"/>
  <c r="K8" i="36"/>
  <c r="J8" i="36"/>
  <c r="I8" i="36"/>
  <c r="H8" i="36"/>
  <c r="G8" i="36"/>
  <c r="F8" i="36"/>
  <c r="E8" i="36"/>
  <c r="D8" i="36"/>
  <c r="C8" i="36"/>
  <c r="B8" i="36"/>
  <c r="K7" i="36"/>
  <c r="J7" i="36"/>
  <c r="I7" i="36"/>
  <c r="H7" i="36"/>
  <c r="G7" i="36"/>
  <c r="F7" i="36"/>
  <c r="E7" i="36"/>
  <c r="D7" i="36"/>
  <c r="C7" i="36"/>
  <c r="B7" i="36"/>
  <c r="K6" i="36"/>
  <c r="C20" i="36" s="1"/>
  <c r="J6" i="36"/>
  <c r="C19" i="36" s="1"/>
  <c r="I6" i="36"/>
  <c r="H6" i="36"/>
  <c r="C17" i="36" s="1"/>
  <c r="G6" i="36"/>
  <c r="C16" i="36" s="1"/>
  <c r="F6" i="36"/>
  <c r="C15" i="36" s="1"/>
  <c r="E6" i="36"/>
  <c r="D6" i="36"/>
  <c r="C13" i="36" s="1"/>
  <c r="C6" i="36"/>
  <c r="B6" i="36"/>
  <c r="W17" i="36" s="1"/>
  <c r="W18" i="36" s="1"/>
  <c r="B60" i="40"/>
  <c r="B59" i="40"/>
  <c r="B58" i="40"/>
  <c r="B57" i="40"/>
  <c r="B56" i="40"/>
  <c r="B55" i="40"/>
  <c r="B54" i="40"/>
  <c r="B53" i="40"/>
  <c r="B52" i="40"/>
  <c r="B51" i="40"/>
  <c r="B50" i="40"/>
  <c r="B49" i="40"/>
  <c r="B48" i="40"/>
  <c r="B47" i="40"/>
  <c r="B46" i="40"/>
  <c r="B45" i="40"/>
  <c r="B44" i="40"/>
  <c r="B43" i="40"/>
  <c r="B42" i="40"/>
  <c r="B41" i="40"/>
  <c r="B40" i="40"/>
  <c r="B39" i="40"/>
  <c r="B38" i="40"/>
  <c r="B37" i="40"/>
  <c r="B36" i="40"/>
  <c r="B35" i="40"/>
  <c r="B34" i="40"/>
  <c r="B33" i="40"/>
  <c r="B32" i="40"/>
  <c r="B31" i="40"/>
  <c r="K8" i="40"/>
  <c r="J8" i="40"/>
  <c r="I8" i="40"/>
  <c r="H8" i="40"/>
  <c r="G8" i="40"/>
  <c r="F8" i="40"/>
  <c r="E8" i="40"/>
  <c r="D8" i="40"/>
  <c r="C8" i="40"/>
  <c r="B8" i="40"/>
  <c r="K7" i="40"/>
  <c r="J7" i="40"/>
  <c r="I7" i="40"/>
  <c r="H7" i="40"/>
  <c r="G7" i="40"/>
  <c r="F7" i="40"/>
  <c r="E7" i="40"/>
  <c r="D7" i="40"/>
  <c r="C7" i="40"/>
  <c r="B7" i="40"/>
  <c r="K6" i="40"/>
  <c r="C19" i="40" s="1"/>
  <c r="J6" i="40"/>
  <c r="C18" i="40" s="1"/>
  <c r="I6" i="40"/>
  <c r="H6" i="40"/>
  <c r="C16" i="40" s="1"/>
  <c r="G6" i="40"/>
  <c r="C15" i="40" s="1"/>
  <c r="F6" i="40"/>
  <c r="C14" i="40" s="1"/>
  <c r="E6" i="40"/>
  <c r="D6" i="40"/>
  <c r="C12" i="40" s="1"/>
  <c r="C6" i="40"/>
  <c r="B6" i="40"/>
  <c r="Y19" i="45" l="1"/>
  <c r="W29" i="45"/>
  <c r="Z26" i="36"/>
  <c r="Z27" i="36" s="1"/>
  <c r="Z30" i="36" s="1"/>
  <c r="T17" i="36"/>
  <c r="T18" i="36" s="1"/>
  <c r="T21" i="36" s="1"/>
  <c r="X17" i="36"/>
  <c r="X18" i="36" s="1"/>
  <c r="X21" i="36" s="1"/>
  <c r="C11" i="18"/>
  <c r="C10" i="18"/>
  <c r="V29" i="45"/>
  <c r="V28" i="45"/>
  <c r="T29" i="45"/>
  <c r="T28" i="45"/>
  <c r="X19" i="45"/>
  <c r="X20" i="45"/>
  <c r="Y29" i="45"/>
  <c r="Y28" i="45"/>
  <c r="U19" i="45"/>
  <c r="U20" i="45"/>
  <c r="S20" i="45"/>
  <c r="S19" i="45"/>
  <c r="R20" i="45"/>
  <c r="R19" i="45"/>
  <c r="T19" i="45"/>
  <c r="T20" i="45"/>
  <c r="U29" i="45"/>
  <c r="U28" i="45"/>
  <c r="X29" i="45"/>
  <c r="X28" i="45"/>
  <c r="V20" i="45"/>
  <c r="V19" i="45"/>
  <c r="S29" i="45"/>
  <c r="S28" i="45"/>
  <c r="Z29" i="45"/>
  <c r="Z28" i="45"/>
  <c r="W20" i="45"/>
  <c r="W19" i="45"/>
  <c r="Z20" i="45"/>
  <c r="Z19" i="45"/>
  <c r="C10" i="42"/>
  <c r="C11" i="42"/>
  <c r="C13" i="40"/>
  <c r="C10" i="40"/>
  <c r="C17" i="40"/>
  <c r="W20" i="36"/>
  <c r="W21" i="36"/>
  <c r="C11" i="40"/>
  <c r="U17" i="36"/>
  <c r="U18" i="36" s="1"/>
  <c r="Y17" i="36"/>
  <c r="Y18" i="36" s="1"/>
  <c r="S26" i="36"/>
  <c r="S27" i="36" s="1"/>
  <c r="W26" i="36"/>
  <c r="W27" i="36" s="1"/>
  <c r="C14" i="36"/>
  <c r="R17" i="36"/>
  <c r="R18" i="36" s="1"/>
  <c r="V17" i="36"/>
  <c r="V18" i="36" s="1"/>
  <c r="Z17" i="36"/>
  <c r="Z18" i="36" s="1"/>
  <c r="T26" i="36"/>
  <c r="T27" i="36" s="1"/>
  <c r="X26" i="36"/>
  <c r="X27" i="36" s="1"/>
  <c r="C11" i="36"/>
  <c r="S17" i="36"/>
  <c r="S18" i="36" s="1"/>
  <c r="C18" i="36"/>
  <c r="U26" i="36"/>
  <c r="U27" i="36" s="1"/>
  <c r="Y26" i="36"/>
  <c r="Y27" i="36" s="1"/>
  <c r="C12" i="36"/>
  <c r="V26" i="36"/>
  <c r="V27" i="36" s="1"/>
  <c r="C12" i="18"/>
  <c r="C16" i="18"/>
  <c r="C13" i="18"/>
  <c r="C17" i="18"/>
  <c r="Z29" i="36" l="1"/>
  <c r="X20" i="36"/>
  <c r="T20" i="36"/>
  <c r="S20" i="36"/>
  <c r="S21" i="36"/>
  <c r="V21" i="36"/>
  <c r="V20" i="36"/>
  <c r="Y21" i="36"/>
  <c r="Y20" i="36"/>
  <c r="Y30" i="36"/>
  <c r="Y29" i="36"/>
  <c r="X30" i="36"/>
  <c r="X29" i="36"/>
  <c r="R21" i="36"/>
  <c r="R20" i="36"/>
  <c r="U21" i="36"/>
  <c r="U20" i="36"/>
  <c r="V30" i="36"/>
  <c r="V29" i="36"/>
  <c r="U30" i="36"/>
  <c r="U29" i="36"/>
  <c r="T30" i="36"/>
  <c r="T29" i="36"/>
  <c r="W30" i="36"/>
  <c r="W29" i="36"/>
  <c r="Z21" i="36"/>
  <c r="Z20" i="36"/>
  <c r="S30" i="36"/>
  <c r="S29" i="36"/>
</calcChain>
</file>

<file path=xl/sharedStrings.xml><?xml version="1.0" encoding="utf-8"?>
<sst xmlns="http://schemas.openxmlformats.org/spreadsheetml/2006/main" count="562" uniqueCount="46">
  <si>
    <t>NC</t>
  </si>
  <si>
    <t>PC</t>
  </si>
  <si>
    <t>T.a conc.1</t>
  </si>
  <si>
    <t>T.a conc.2</t>
  </si>
  <si>
    <t>T.h S1 conc.1</t>
  </si>
  <si>
    <t>T.h S1 conc.2</t>
  </si>
  <si>
    <t>T.h S2 conc.1</t>
  </si>
  <si>
    <t>T.h S2 conc.2</t>
  </si>
  <si>
    <t>Cons conc.1</t>
  </si>
  <si>
    <t>Cons conc.2</t>
  </si>
  <si>
    <t>R1</t>
  </si>
  <si>
    <t>R2</t>
  </si>
  <si>
    <t>R3</t>
  </si>
  <si>
    <t>Average</t>
  </si>
  <si>
    <t>S.D</t>
  </si>
  <si>
    <t>don’t do any thing in this portion</t>
  </si>
  <si>
    <t>S.E</t>
  </si>
  <si>
    <t>GRAPH</t>
  </si>
  <si>
    <t>ANOVA</t>
  </si>
  <si>
    <t>a</t>
  </si>
  <si>
    <t>b</t>
  </si>
  <si>
    <t>d</t>
  </si>
  <si>
    <t>e</t>
  </si>
  <si>
    <t>Percentile Graph</t>
  </si>
  <si>
    <t>f</t>
  </si>
  <si>
    <t xml:space="preserve">Don't touch it </t>
  </si>
  <si>
    <t>For ANOVA</t>
  </si>
  <si>
    <t>Treatment</t>
  </si>
  <si>
    <t>Values</t>
  </si>
  <si>
    <t>S</t>
  </si>
  <si>
    <t>DI%</t>
  </si>
  <si>
    <t>DS</t>
  </si>
  <si>
    <t>de</t>
  </si>
  <si>
    <t>cd</t>
  </si>
  <si>
    <t>bc</t>
  </si>
  <si>
    <t>ab</t>
  </si>
  <si>
    <t>a-c</t>
  </si>
  <si>
    <t>b-d</t>
  </si>
  <si>
    <t>g</t>
  </si>
  <si>
    <t>ef</t>
  </si>
  <si>
    <t>c-e</t>
  </si>
  <si>
    <t>d-f</t>
  </si>
  <si>
    <t>Decrease over negative</t>
  </si>
  <si>
    <t>Increase over over positive</t>
  </si>
  <si>
    <t>NIC</t>
  </si>
  <si>
    <t>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</si>
</sst>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charset val="134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Times New Roman"/>
      <family val="1"/>
    </font>
    <font>
      <sz val="12"/>
      <color rgb="FFFF0000"/>
      <name val="Calibri"/>
      <family val="2"/>
      <scheme val="minor"/>
    </font>
    <font>
      <b/>
      <sz val="14"/>
      <color rgb="FFFF0000"/>
      <name val="Times New Roman"/>
      <family val="1"/>
    </font>
    <font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5" fillId="4" borderId="0" xfId="0" applyFont="1" applyFill="1"/>
    <xf numFmtId="0" fontId="6" fillId="0" borderId="0" xfId="0" applyFont="1" applyAlignment="1">
      <alignment horizontal="center" vertical="center"/>
    </xf>
    <xf numFmtId="0" fontId="4" fillId="0" borderId="0" xfId="0" applyFont="1"/>
    <xf numFmtId="9" fontId="0" fillId="2" borderId="0" xfId="1" applyFont="1" applyFill="1" applyAlignment="1">
      <alignment horizontal="center" vertical="center"/>
    </xf>
    <xf numFmtId="0" fontId="2" fillId="5" borderId="0" xfId="0" applyFont="1" applyFill="1"/>
    <xf numFmtId="0" fontId="2" fillId="5" borderId="0" xfId="0" applyFont="1" applyFill="1" applyAlignment="1">
      <alignment horizontal="center" vertical="center"/>
    </xf>
    <xf numFmtId="9" fontId="2" fillId="5" borderId="0" xfId="1" applyFont="1" applyFill="1"/>
    <xf numFmtId="0" fontId="7" fillId="5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5F0-452D-9589-9AF80323F14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5F0-452D-9589-9AF80323F14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5F0-452D-9589-9AF80323F14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5F0-452D-9589-9AF80323F14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5F0-452D-9589-9AF80323F149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BC7858BF-032E-AA4A-8703-0446B12FE2E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95F0-452D-9589-9AF80323F14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6BDEF4F-B37A-3D4E-B1E7-9A98B0FFDD7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95F0-452D-9589-9AF80323F14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3C0CAB1-1384-444D-8B6F-980411F4718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95F0-452D-9589-9AF80323F14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FE998E4-40E2-F74C-8C1D-E7228765A36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5F0-452D-9589-9AF80323F14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4A4CC0E-230F-584F-B842-AA568832BFA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95F0-452D-9589-9AF80323F14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24369BC-F053-164E-A0D3-2D01FE2D55A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95F0-452D-9589-9AF80323F14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155F74D-558B-7048-A964-3018FC4F20A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95F0-452D-9589-9AF80323F149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F9E20164-0C77-C846-8E32-BB37B0B38EA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95F0-452D-9589-9AF80323F14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0D7BF4C4-52A1-EC49-B66B-7DC31FE7CCD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95F0-452D-9589-9AF80323F14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4948E17-D1AC-124A-AF37-65D11DEE159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95F0-452D-9589-9AF80323F14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'SL POT YEAR 2'!$B$8:$K$8</c:f>
                <c:numCache>
                  <c:formatCode>General</c:formatCode>
                  <c:ptCount val="10"/>
                  <c:pt idx="0">
                    <c:v>1.2741009902410925</c:v>
                  </c:pt>
                  <c:pt idx="1">
                    <c:v>1.1547005383792517</c:v>
                  </c:pt>
                  <c:pt idx="2">
                    <c:v>1.0016652800877812</c:v>
                  </c:pt>
                  <c:pt idx="3">
                    <c:v>0.73711147958319956</c:v>
                  </c:pt>
                  <c:pt idx="4">
                    <c:v>0.69999999999999973</c:v>
                  </c:pt>
                  <c:pt idx="5">
                    <c:v>0.92915732431775766</c:v>
                  </c:pt>
                  <c:pt idx="6">
                    <c:v>1.1547005383792517</c:v>
                  </c:pt>
                  <c:pt idx="7">
                    <c:v>1.2503332889007359</c:v>
                  </c:pt>
                  <c:pt idx="8">
                    <c:v>1.1547005383792517</c:v>
                  </c:pt>
                  <c:pt idx="9">
                    <c:v>1.1547005383792517</c:v>
                  </c:pt>
                </c:numCache>
              </c:numRef>
            </c:plus>
            <c:minus>
              <c:numRef>
                <c:f>'SL POT YEAR 2'!$B$8:$K$8</c:f>
                <c:numCache>
                  <c:formatCode>General</c:formatCode>
                  <c:ptCount val="10"/>
                  <c:pt idx="0">
                    <c:v>1.2741009902410925</c:v>
                  </c:pt>
                  <c:pt idx="1">
                    <c:v>1.1547005383792517</c:v>
                  </c:pt>
                  <c:pt idx="2">
                    <c:v>1.0016652800877812</c:v>
                  </c:pt>
                  <c:pt idx="3">
                    <c:v>0.73711147958319956</c:v>
                  </c:pt>
                  <c:pt idx="4">
                    <c:v>0.69999999999999973</c:v>
                  </c:pt>
                  <c:pt idx="5">
                    <c:v>0.92915732431775766</c:v>
                  </c:pt>
                  <c:pt idx="6">
                    <c:v>1.1547005383792517</c:v>
                  </c:pt>
                  <c:pt idx="7">
                    <c:v>1.2503332889007359</c:v>
                  </c:pt>
                  <c:pt idx="8">
                    <c:v>1.1547005383792517</c:v>
                  </c:pt>
                  <c:pt idx="9">
                    <c:v>1.1547005383792517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'SL POT YEAR 2'!$B$10:$B$19</c:f>
              <c:strCache>
                <c:ptCount val="10"/>
                <c:pt idx="0">
                  <c:v>NIC</c:v>
                </c:pt>
                <c:pt idx="1">
                  <c:v>IC</c:v>
                </c:pt>
                <c:pt idx="2">
                  <c:v>T.a conc.1</c:v>
                </c:pt>
                <c:pt idx="3">
                  <c:v>T.a conc.2</c:v>
                </c:pt>
                <c:pt idx="4">
                  <c:v>T.h S1 conc.1</c:v>
                </c:pt>
                <c:pt idx="5">
                  <c:v>T.h S1 conc.2</c:v>
                </c:pt>
                <c:pt idx="6">
                  <c:v>T.h S2 conc.1</c:v>
                </c:pt>
                <c:pt idx="7">
                  <c:v>T.h S2 conc.2</c:v>
                </c:pt>
                <c:pt idx="8">
                  <c:v>Cons conc.1</c:v>
                </c:pt>
                <c:pt idx="9">
                  <c:v>Cons conc.2</c:v>
                </c:pt>
              </c:strCache>
            </c:strRef>
          </c:cat>
          <c:val>
            <c:numRef>
              <c:f>'SL POT YEAR 2'!$C$10:$C$19</c:f>
              <c:numCache>
                <c:formatCode>General</c:formatCode>
                <c:ptCount val="10"/>
                <c:pt idx="0">
                  <c:v>32.300000000000004</c:v>
                </c:pt>
                <c:pt idx="1">
                  <c:v>25</c:v>
                </c:pt>
                <c:pt idx="2">
                  <c:v>31.5</c:v>
                </c:pt>
                <c:pt idx="3">
                  <c:v>34.1</c:v>
                </c:pt>
                <c:pt idx="4">
                  <c:v>35.9</c:v>
                </c:pt>
                <c:pt idx="5">
                  <c:v>36.799999999999997</c:v>
                </c:pt>
                <c:pt idx="6">
                  <c:v>37</c:v>
                </c:pt>
                <c:pt idx="7">
                  <c:v>38.5</c:v>
                </c:pt>
                <c:pt idx="8">
                  <c:v>41</c:v>
                </c:pt>
                <c:pt idx="9">
                  <c:v>43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'SL POT YEAR 2'!$D$10:$D$19</c15:f>
                <c15:dlblRangeCache>
                  <c:ptCount val="10"/>
                  <c:pt idx="0">
                    <c:v>e</c:v>
                  </c:pt>
                  <c:pt idx="1">
                    <c:v>f</c:v>
                  </c:pt>
                  <c:pt idx="2">
                    <c:v>e</c:v>
                  </c:pt>
                  <c:pt idx="3">
                    <c:v>de</c:v>
                  </c:pt>
                  <c:pt idx="4">
                    <c:v>cd</c:v>
                  </c:pt>
                  <c:pt idx="5">
                    <c:v>cd</c:v>
                  </c:pt>
                  <c:pt idx="6">
                    <c:v>cd</c:v>
                  </c:pt>
                  <c:pt idx="7">
                    <c:v>bc</c:v>
                  </c:pt>
                  <c:pt idx="8">
                    <c:v>ab</c:v>
                  </c:pt>
                  <c:pt idx="9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95F0-452D-9589-9AF80323F14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4"/>
        <c:axId val="188921880"/>
        <c:axId val="188921096"/>
      </c:barChart>
      <c:catAx>
        <c:axId val="18892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096"/>
        <c:crosses val="autoZero"/>
        <c:auto val="1"/>
        <c:lblAlgn val="ctr"/>
        <c:lblOffset val="100"/>
        <c:noMultiLvlLbl val="0"/>
      </c:catAx>
      <c:valAx>
        <c:axId val="188921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en-GB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Shoot length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88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DD2F-4637-8901-93439DBEAD1F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DD2F-4637-8901-93439DBEAD1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DD2F-4637-8901-93439DBEAD1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DD2F-4637-8901-93439DBEAD1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DD2F-4637-8901-93439DBEAD1F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F20CA867-2A94-0649-896B-7A61E128216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DD2F-4637-8901-93439DBEAD1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74AB6AE-F6F6-6849-84E1-B5ADA623331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DD2F-4637-8901-93439DBEAD1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A2F79CC-80DE-5349-8FB8-0C3343AC3C9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DD2F-4637-8901-93439DBEAD1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EAD3650-9E8B-2142-AA96-FB0078E9A65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DD2F-4637-8901-93439DBEAD1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03F8ACC-2C7D-6049-8DDC-BB3E4D9233A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D2F-4637-8901-93439DBEAD1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974A5BE-6017-5544-98BD-456531D4C14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D2F-4637-8901-93439DBEAD1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A8E0757-7302-7143-A9A0-C02E0DCB7BA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D2F-4637-8901-93439DBEAD1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00E32A4-CF2D-5941-937B-56FDA6E7CC4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D2F-4637-8901-93439DBEAD1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905BE39-D2FD-444E-AA2D-46B15CBAC3C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DD2F-4637-8901-93439DBEAD1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9A08DBE7-D05E-2543-889F-2FF713787BB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DD2F-4637-8901-93439DBEAD1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'DRY SHOOT WT POT YEAR 2'!$B$8:$K$8</c:f>
                <c:numCache>
                  <c:formatCode>General</c:formatCode>
                  <c:ptCount val="10"/>
                  <c:pt idx="0">
                    <c:v>0.30000000000000016</c:v>
                  </c:pt>
                  <c:pt idx="1">
                    <c:v>0.321455025366432</c:v>
                  </c:pt>
                  <c:pt idx="2">
                    <c:v>0.26457513110645892</c:v>
                  </c:pt>
                  <c:pt idx="3">
                    <c:v>0.37859388972001828</c:v>
                  </c:pt>
                  <c:pt idx="4">
                    <c:v>0.28867513459481292</c:v>
                  </c:pt>
                  <c:pt idx="5">
                    <c:v>0.32145502536643178</c:v>
                  </c:pt>
                  <c:pt idx="6">
                    <c:v>0.32145502536643228</c:v>
                  </c:pt>
                  <c:pt idx="7">
                    <c:v>0.30550504633038927</c:v>
                  </c:pt>
                  <c:pt idx="8">
                    <c:v>0.37859388972001845</c:v>
                  </c:pt>
                  <c:pt idx="9">
                    <c:v>0.45825756949558399</c:v>
                  </c:pt>
                </c:numCache>
              </c:numRef>
            </c:plus>
            <c:minus>
              <c:numRef>
                <c:f>'DRY SHOOT WT POT YEAR 2'!$B$8:$K$8</c:f>
                <c:numCache>
                  <c:formatCode>General</c:formatCode>
                  <c:ptCount val="10"/>
                  <c:pt idx="0">
                    <c:v>0.30000000000000016</c:v>
                  </c:pt>
                  <c:pt idx="1">
                    <c:v>0.321455025366432</c:v>
                  </c:pt>
                  <c:pt idx="2">
                    <c:v>0.26457513110645892</c:v>
                  </c:pt>
                  <c:pt idx="3">
                    <c:v>0.37859388972001828</c:v>
                  </c:pt>
                  <c:pt idx="4">
                    <c:v>0.28867513459481292</c:v>
                  </c:pt>
                  <c:pt idx="5">
                    <c:v>0.32145502536643178</c:v>
                  </c:pt>
                  <c:pt idx="6">
                    <c:v>0.32145502536643228</c:v>
                  </c:pt>
                  <c:pt idx="7">
                    <c:v>0.30550504633038927</c:v>
                  </c:pt>
                  <c:pt idx="8">
                    <c:v>0.37859388972001845</c:v>
                  </c:pt>
                  <c:pt idx="9">
                    <c:v>0.45825756949558399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'DRY SHOOT WT POT YEAR 2'!$B$10:$B$19</c:f>
              <c:strCache>
                <c:ptCount val="10"/>
                <c:pt idx="0">
                  <c:v>NIC</c:v>
                </c:pt>
                <c:pt idx="1">
                  <c:v>IC</c:v>
                </c:pt>
                <c:pt idx="2">
                  <c:v>T.a conc.1</c:v>
                </c:pt>
                <c:pt idx="3">
                  <c:v>T.a conc.2</c:v>
                </c:pt>
                <c:pt idx="4">
                  <c:v>T.h S1 conc.1</c:v>
                </c:pt>
                <c:pt idx="5">
                  <c:v>T.h S1 conc.2</c:v>
                </c:pt>
                <c:pt idx="6">
                  <c:v>T.h S2 conc.1</c:v>
                </c:pt>
                <c:pt idx="7">
                  <c:v>T.h S2 conc.2</c:v>
                </c:pt>
                <c:pt idx="8">
                  <c:v>Cons conc.1</c:v>
                </c:pt>
                <c:pt idx="9">
                  <c:v>Cons conc.2</c:v>
                </c:pt>
              </c:strCache>
            </c:strRef>
          </c:cat>
          <c:val>
            <c:numRef>
              <c:f>'DRY SHOOT WT POT YEAR 2'!$C$10:$C$19</c:f>
              <c:numCache>
                <c:formatCode>General</c:formatCode>
                <c:ptCount val="10"/>
                <c:pt idx="0">
                  <c:v>9.2000000000000011</c:v>
                </c:pt>
                <c:pt idx="1">
                  <c:v>5.9000000000000012</c:v>
                </c:pt>
                <c:pt idx="2">
                  <c:v>7.4000000000000012</c:v>
                </c:pt>
                <c:pt idx="3">
                  <c:v>8</c:v>
                </c:pt>
                <c:pt idx="4">
                  <c:v>8.5</c:v>
                </c:pt>
                <c:pt idx="5">
                  <c:v>8.8000000000000007</c:v>
                </c:pt>
                <c:pt idx="6">
                  <c:v>9.2000000000000011</c:v>
                </c:pt>
                <c:pt idx="7">
                  <c:v>9.6</c:v>
                </c:pt>
                <c:pt idx="8">
                  <c:v>9.9</c:v>
                </c:pt>
                <c:pt idx="9">
                  <c:v>10.299999999999999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'DRY SHOOT WT POT YEAR 2'!$D$10:$D$19</c15:f>
                <c15:dlblRangeCache>
                  <c:ptCount val="10"/>
                  <c:pt idx="0">
                    <c:v>b-d</c:v>
                  </c:pt>
                  <c:pt idx="1">
                    <c:v>g</c:v>
                  </c:pt>
                  <c:pt idx="2">
                    <c:v>f</c:v>
                  </c:pt>
                  <c:pt idx="3">
                    <c:v>ef</c:v>
                  </c:pt>
                  <c:pt idx="4">
                    <c:v>de</c:v>
                  </c:pt>
                  <c:pt idx="5">
                    <c:v>c-e</c:v>
                  </c:pt>
                  <c:pt idx="6">
                    <c:v>b-d</c:v>
                  </c:pt>
                  <c:pt idx="7">
                    <c:v>a-c</c:v>
                  </c:pt>
                  <c:pt idx="8">
                    <c:v>ab</c:v>
                  </c:pt>
                  <c:pt idx="9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DD2F-4637-8901-93439DBEAD1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4"/>
        <c:axId val="188921880"/>
        <c:axId val="188921096"/>
      </c:barChart>
      <c:catAx>
        <c:axId val="18892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096"/>
        <c:crosses val="autoZero"/>
        <c:auto val="1"/>
        <c:lblAlgn val="ctr"/>
        <c:lblOffset val="100"/>
        <c:noMultiLvlLbl val="0"/>
      </c:catAx>
      <c:valAx>
        <c:axId val="188921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Dry shoot weight (g)</a:t>
                </a:r>
                <a:endParaRPr lang="en-US" altLang="en-GB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C877-4D4F-A8CD-66EC33227BA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C877-4D4F-A8CD-66EC33227BA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C877-4D4F-A8CD-66EC33227BA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C877-4D4F-A8CD-66EC33227BA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C877-4D4F-A8CD-66EC33227BA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C877-4D4F-A8CD-66EC33227BA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C877-4D4F-A8CD-66EC33227BA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C877-4D4F-A8CD-66EC33227BAA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C877-4D4F-A8CD-66EC33227B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'DRY SHOOT WT POT YEAR 2'!$R$18:$Z$18</c:f>
              <c:strCache>
                <c:ptCount val="9"/>
                <c:pt idx="0">
                  <c:v>PC</c:v>
                </c:pt>
                <c:pt idx="1">
                  <c:v>T.a conc.1</c:v>
                </c:pt>
                <c:pt idx="2">
                  <c:v>T.a conc.2</c:v>
                </c:pt>
                <c:pt idx="3">
                  <c:v>T.h S1 conc.1</c:v>
                </c:pt>
                <c:pt idx="4">
                  <c:v>T.h S1 conc.2</c:v>
                </c:pt>
                <c:pt idx="5">
                  <c:v>T.h S2 conc.1</c:v>
                </c:pt>
                <c:pt idx="6">
                  <c:v>T.h S2 conc.2</c:v>
                </c:pt>
                <c:pt idx="7">
                  <c:v>Cons conc.1</c:v>
                </c:pt>
                <c:pt idx="8">
                  <c:v>Cons conc.2</c:v>
                </c:pt>
              </c:strCache>
            </c:strRef>
          </c:cat>
          <c:val>
            <c:numRef>
              <c:f>'DRY SHOOT WT POT YEAR 2'!$R$19:$Z$19</c:f>
              <c:numCache>
                <c:formatCode>General</c:formatCode>
                <c:ptCount val="9"/>
                <c:pt idx="0">
                  <c:v>35.869565217391298</c:v>
                </c:pt>
                <c:pt idx="1">
                  <c:v>19.565217391304344</c:v>
                </c:pt>
                <c:pt idx="2">
                  <c:v>13.043478260869575</c:v>
                </c:pt>
                <c:pt idx="3">
                  <c:v>7.6086956521739229</c:v>
                </c:pt>
                <c:pt idx="4">
                  <c:v>4.3478260869565251</c:v>
                </c:pt>
                <c:pt idx="5">
                  <c:v>0</c:v>
                </c:pt>
                <c:pt idx="6">
                  <c:v>-4.3478260869565055</c:v>
                </c:pt>
                <c:pt idx="7">
                  <c:v>-7.6086956521739042</c:v>
                </c:pt>
                <c:pt idx="8">
                  <c:v>-11.956521739130411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77-4D4F-A8CD-66EC33227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Treatments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Decrease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over Control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1C2B-42FB-A489-E4453C1762C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1C2B-42FB-A489-E4453C1762C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1C2B-42FB-A489-E4453C1762C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1C2B-42FB-A489-E4453C1762C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1C2B-42FB-A489-E4453C1762C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1C2B-42FB-A489-E4453C1762C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1C2B-42FB-A489-E4453C1762C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1C2B-42FB-A489-E4453C1762C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'DRY SHOOT WT POT YEAR 2'!$S$27:$Z$27</c:f>
              <c:strCache>
                <c:ptCount val="8"/>
                <c:pt idx="0">
                  <c:v>T.a conc.1</c:v>
                </c:pt>
                <c:pt idx="1">
                  <c:v>T.a conc.2</c:v>
                </c:pt>
                <c:pt idx="2">
                  <c:v>T.h S1 conc.1</c:v>
                </c:pt>
                <c:pt idx="3">
                  <c:v>T.h S1 conc.2</c:v>
                </c:pt>
                <c:pt idx="4">
                  <c:v>T.h S2 conc.1</c:v>
                </c:pt>
                <c:pt idx="5">
                  <c:v>T.h S2 conc.2</c:v>
                </c:pt>
                <c:pt idx="6">
                  <c:v>Cons conc.1</c:v>
                </c:pt>
                <c:pt idx="7">
                  <c:v>Cons conc.2</c:v>
                </c:pt>
              </c:strCache>
            </c:strRef>
          </c:cat>
          <c:val>
            <c:numRef>
              <c:f>'DRY SHOOT WT POT YEAR 2'!$S$28:$Z$28</c:f>
              <c:numCache>
                <c:formatCode>General</c:formatCode>
                <c:ptCount val="8"/>
                <c:pt idx="0">
                  <c:v>-25.423728813559315</c:v>
                </c:pt>
                <c:pt idx="1">
                  <c:v>-35.593220338983024</c:v>
                </c:pt>
                <c:pt idx="2">
                  <c:v>-44.067796610169466</c:v>
                </c:pt>
                <c:pt idx="3">
                  <c:v>-49.152542372881335</c:v>
                </c:pt>
                <c:pt idx="4">
                  <c:v>-55.932203389830491</c:v>
                </c:pt>
                <c:pt idx="5">
                  <c:v>-62.711864406779618</c:v>
                </c:pt>
                <c:pt idx="6">
                  <c:v>-67.796610169491501</c:v>
                </c:pt>
                <c:pt idx="7">
                  <c:v>-74.576271186440621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C2B-42FB-A489-E4453C1762C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0" i="0" u="none" strike="noStrike" baseline="0">
                    <a:effectLst/>
                  </a:rPr>
                  <a:t>Treatments</a:t>
                </a:r>
                <a:r>
                  <a:rPr lang="en-US" sz="1000" b="0" i="0" u="none" strike="noStrike" baseline="0"/>
                  <a:t>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Increase over</a:t>
                </a:r>
                <a:r>
                  <a:rPr lang="en-GB" baseline="0"/>
                  <a:t> PC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680-4494-82C4-BA2C23B94343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7680-4494-82C4-BA2C23B94343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680-4494-82C4-BA2C23B94343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7680-4494-82C4-BA2C23B94343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680-4494-82C4-BA2C23B94343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68EE7413-DBBD-8A47-B66B-0326C9688D1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7680-4494-82C4-BA2C23B94343}"/>
                </c:ext>
              </c:extLst>
            </c:dLbl>
            <c:dLbl>
              <c:idx val="1"/>
              <c:layout>
                <c:manualLayout>
                  <c:x val="-5.0470955523527063E-17"/>
                  <c:y val="-4.048736443551651E-2"/>
                </c:manualLayout>
              </c:layout>
              <c:tx>
                <c:rich>
                  <a:bodyPr/>
                  <a:lstStyle/>
                  <a:p>
                    <a:fld id="{159DB900-4573-484C-A36F-BFD89D6EC5B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680-4494-82C4-BA2C23B9434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3F62B12-CD5C-B149-9225-55E6780FE67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7680-4494-82C4-BA2C23B9434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CFBAEFD-F95D-9C45-B0EB-672C4BF3802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7680-4494-82C4-BA2C23B9434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5B17F06-D7C4-4F43-B650-05F60C73BD8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7680-4494-82C4-BA2C23B94343}"/>
                </c:ext>
              </c:extLst>
            </c:dLbl>
            <c:dLbl>
              <c:idx val="5"/>
              <c:layout>
                <c:manualLayout>
                  <c:x val="0"/>
                  <c:y val="-2.6991576290344349E-2"/>
                </c:manualLayout>
              </c:layout>
              <c:tx>
                <c:rich>
                  <a:bodyPr/>
                  <a:lstStyle/>
                  <a:p>
                    <a:fld id="{268F6A59-4FE5-8A47-BB5F-F7760F88DDD7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680-4494-82C4-BA2C23B94343}"/>
                </c:ext>
              </c:extLst>
            </c:dLbl>
            <c:dLbl>
              <c:idx val="6"/>
              <c:layout>
                <c:manualLayout>
                  <c:x val="0"/>
                  <c:y val="-2.2492980241953665E-2"/>
                </c:manualLayout>
              </c:layout>
              <c:tx>
                <c:rich>
                  <a:bodyPr/>
                  <a:lstStyle/>
                  <a:p>
                    <a:fld id="{C616F72F-80C1-D54D-B21D-A4D11CC3EAD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7680-4494-82C4-BA2C23B94343}"/>
                </c:ext>
              </c:extLst>
            </c:dLbl>
            <c:dLbl>
              <c:idx val="7"/>
              <c:layout>
                <c:manualLayout>
                  <c:x val="-1.0094191104705413E-16"/>
                  <c:y val="-5.3983152580688698E-2"/>
                </c:manualLayout>
              </c:layout>
              <c:tx>
                <c:rich>
                  <a:bodyPr/>
                  <a:lstStyle/>
                  <a:p>
                    <a:fld id="{14379C92-BEB7-E940-BC17-EB552B65638F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7680-4494-82C4-BA2C23B94343}"/>
                </c:ext>
              </c:extLst>
            </c:dLbl>
            <c:dLbl>
              <c:idx val="8"/>
              <c:layout>
                <c:manualLayout>
                  <c:x val="-1.0094191104705413E-16"/>
                  <c:y val="-7.6476132822642318E-2"/>
                </c:manualLayout>
              </c:layout>
              <c:tx>
                <c:rich>
                  <a:bodyPr/>
                  <a:lstStyle/>
                  <a:p>
                    <a:fld id="{4EF2950E-48B3-4A4B-9C19-E87A999A0CE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7680-4494-82C4-BA2C23B94343}"/>
                </c:ext>
              </c:extLst>
            </c:dLbl>
            <c:dLbl>
              <c:idx val="9"/>
              <c:layout>
                <c:manualLayout>
                  <c:x val="0"/>
                  <c:y val="-0.10346770911298667"/>
                </c:manualLayout>
              </c:layout>
              <c:tx>
                <c:rich>
                  <a:bodyPr/>
                  <a:lstStyle/>
                  <a:p>
                    <a:fld id="{A58ACDF3-2D16-034E-9588-5DF66C7909F9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7680-4494-82C4-BA2C23B943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'Table DS POT YEAR 2'!$B$8:$K$8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0.48521472909767915</c:v>
                  </c:pt>
                  <c:pt idx="2">
                    <c:v>0.2233333333333333</c:v>
                  </c:pt>
                  <c:pt idx="3">
                    <c:v>0.11333333333333329</c:v>
                  </c:pt>
                  <c:pt idx="4">
                    <c:v>0.11333333333333329</c:v>
                  </c:pt>
                  <c:pt idx="5">
                    <c:v>0.33333333333333365</c:v>
                  </c:pt>
                  <c:pt idx="6">
                    <c:v>0.33333333333333365</c:v>
                  </c:pt>
                  <c:pt idx="7">
                    <c:v>0.22333333333333383</c:v>
                  </c:pt>
                  <c:pt idx="8">
                    <c:v>0.66666666666666674</c:v>
                  </c:pt>
                  <c:pt idx="9">
                    <c:v>0.33333333333333337</c:v>
                  </c:pt>
                </c:numCache>
              </c:numRef>
            </c:plus>
            <c:minus>
              <c:numRef>
                <c:f>'Table DS POT YEAR 2'!$B$8:$K$8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0.48521472909767915</c:v>
                  </c:pt>
                  <c:pt idx="2">
                    <c:v>0.2233333333333333</c:v>
                  </c:pt>
                  <c:pt idx="3">
                    <c:v>0.11333333333333329</c:v>
                  </c:pt>
                  <c:pt idx="4">
                    <c:v>0.11333333333333329</c:v>
                  </c:pt>
                  <c:pt idx="5">
                    <c:v>0.33333333333333365</c:v>
                  </c:pt>
                  <c:pt idx="6">
                    <c:v>0.33333333333333365</c:v>
                  </c:pt>
                  <c:pt idx="7">
                    <c:v>0.22333333333333383</c:v>
                  </c:pt>
                  <c:pt idx="8">
                    <c:v>0.66666666666666674</c:v>
                  </c:pt>
                  <c:pt idx="9">
                    <c:v>0.33333333333333337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'Table DS POT YEAR 2'!$B$10:$B$19</c:f>
              <c:strCache>
                <c:ptCount val="10"/>
                <c:pt idx="0">
                  <c:v>NC</c:v>
                </c:pt>
                <c:pt idx="1">
                  <c:v>PC</c:v>
                </c:pt>
                <c:pt idx="2">
                  <c:v>T.a conc.1</c:v>
                </c:pt>
                <c:pt idx="3">
                  <c:v>T.a conc.2</c:v>
                </c:pt>
                <c:pt idx="4">
                  <c:v>T.h S1 conc.1</c:v>
                </c:pt>
                <c:pt idx="5">
                  <c:v>T.h S1 conc.2</c:v>
                </c:pt>
                <c:pt idx="6">
                  <c:v>T.h S2 conc.1</c:v>
                </c:pt>
                <c:pt idx="7">
                  <c:v>T.h S2 conc.2</c:v>
                </c:pt>
                <c:pt idx="8">
                  <c:v>Cons conc.1</c:v>
                </c:pt>
                <c:pt idx="9">
                  <c:v>Cons conc.2</c:v>
                </c:pt>
              </c:strCache>
            </c:strRef>
          </c:cat>
          <c:val>
            <c:numRef>
              <c:f>'Table DS POT YEAR 2'!$C$10:$C$19</c:f>
              <c:numCache>
                <c:formatCode>General</c:formatCode>
                <c:ptCount val="10"/>
                <c:pt idx="0">
                  <c:v>0</c:v>
                </c:pt>
                <c:pt idx="1">
                  <c:v>4.1100000000000003</c:v>
                </c:pt>
                <c:pt idx="2">
                  <c:v>3.5533333333333332</c:v>
                </c:pt>
                <c:pt idx="3">
                  <c:v>2.8866666666666667</c:v>
                </c:pt>
                <c:pt idx="4">
                  <c:v>2.8866666666666667</c:v>
                </c:pt>
                <c:pt idx="5">
                  <c:v>2.6666666666666665</c:v>
                </c:pt>
                <c:pt idx="6">
                  <c:v>2.6666666666666665</c:v>
                </c:pt>
                <c:pt idx="7">
                  <c:v>1.7766666666666666</c:v>
                </c:pt>
                <c:pt idx="8">
                  <c:v>1.3333333333333333</c:v>
                </c:pt>
                <c:pt idx="9">
                  <c:v>0.33333333333333331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'Table DS POT YEAR 2'!$D$10:$D$19</c15:f>
                <c15:dlblRangeCache>
                  <c:ptCount val="10"/>
                  <c:pt idx="0">
                    <c:v>f</c:v>
                  </c:pt>
                  <c:pt idx="1">
                    <c:v>a</c:v>
                  </c:pt>
                  <c:pt idx="2">
                    <c:v>ab</c:v>
                  </c:pt>
                  <c:pt idx="3">
                    <c:v>b</c:v>
                  </c:pt>
                  <c:pt idx="4">
                    <c:v>b</c:v>
                  </c:pt>
                  <c:pt idx="5">
                    <c:v>bc</c:v>
                  </c:pt>
                  <c:pt idx="6">
                    <c:v>bc</c:v>
                  </c:pt>
                  <c:pt idx="7">
                    <c:v>cd</c:v>
                  </c:pt>
                  <c:pt idx="8">
                    <c:v>d</c:v>
                  </c:pt>
                  <c:pt idx="9">
                    <c:v>e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7680-4494-82C4-BA2C23B9434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4"/>
        <c:axId val="188921880"/>
        <c:axId val="188921096"/>
      </c:barChart>
      <c:catAx>
        <c:axId val="188921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Treatments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096"/>
        <c:crosses val="autoZero"/>
        <c:auto val="1"/>
        <c:lblAlgn val="ctr"/>
        <c:lblOffset val="100"/>
        <c:noMultiLvlLbl val="0"/>
      </c:catAx>
      <c:valAx>
        <c:axId val="188921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DISEASE</a:t>
                </a:r>
                <a:r>
                  <a:rPr lang="en-US" altLang="en-GB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sEVERITY POT YEAR 2</a:t>
                </a:r>
                <a:endParaRPr lang="en-US" altLang="en-GB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B98C4F1-D334-5142-B876-BC2F784820B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DE44-4F2D-A4DA-59D99F49DD0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A4A7E96-7CED-E140-8771-DB71F15C3A9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DE44-4F2D-A4DA-59D99F49DD0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18BD3DE-1748-4942-A08F-6E768F47503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DE44-4F2D-A4DA-59D99F49DD0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37E0738-5CE8-A942-9ABC-78B686A6361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DE44-4F2D-A4DA-59D99F49DD0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B71DDF6-F58C-FF42-BECA-C1C30D684E7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E44-4F2D-A4DA-59D99F49DD0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36AE3A9-6BBF-C44C-9080-2961171E7B6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E44-4F2D-A4DA-59D99F49DD0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4081EC35-F9BE-4542-99B1-0D502520FF0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E44-4F2D-A4DA-59D99F49DD0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EDCB625-968D-B144-A0E8-DB092A4E7EC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E44-4F2D-A4DA-59D99F49DD0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D7A650E-4F75-B34C-8DCD-18D8026B27A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DE44-4F2D-A4DA-59D99F49DD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'Table DS POT YEAR 2'!$R$18:$Z$18</c:f>
              <c:strCache>
                <c:ptCount val="9"/>
                <c:pt idx="0">
                  <c:v>PC</c:v>
                </c:pt>
                <c:pt idx="1">
                  <c:v>T.a conc.1</c:v>
                </c:pt>
                <c:pt idx="2">
                  <c:v>T.a conc.2</c:v>
                </c:pt>
                <c:pt idx="3">
                  <c:v>T.h S1 conc.1</c:v>
                </c:pt>
                <c:pt idx="4">
                  <c:v>T.h S1 conc.2</c:v>
                </c:pt>
                <c:pt idx="5">
                  <c:v>T.h S2 conc.1</c:v>
                </c:pt>
                <c:pt idx="6">
                  <c:v>T.h S2 conc.2</c:v>
                </c:pt>
                <c:pt idx="7">
                  <c:v>Cons conc.1</c:v>
                </c:pt>
                <c:pt idx="8">
                  <c:v>Cons conc.2</c:v>
                </c:pt>
              </c:strCache>
            </c:strRef>
          </c:cat>
          <c:val>
            <c:numRef>
              <c:f>'Table DS POT YEAR 2'!$R$19:$Z$19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'Table DS POT YEAR 2'!$R$20:$Z$20</c15:f>
                <c15:dlblRangeCache>
                  <c:ptCount val="9"/>
                  <c:pt idx="0">
                    <c:v>#DIV/0!</c:v>
                  </c:pt>
                  <c:pt idx="1">
                    <c:v>#DIV/0!</c:v>
                  </c:pt>
                  <c:pt idx="2">
                    <c:v>#DIV/0!</c:v>
                  </c:pt>
                  <c:pt idx="3">
                    <c:v>#DIV/0!</c:v>
                  </c:pt>
                  <c:pt idx="4">
                    <c:v>#DIV/0!</c:v>
                  </c:pt>
                  <c:pt idx="5">
                    <c:v>#DIV/0!</c:v>
                  </c:pt>
                  <c:pt idx="6">
                    <c:v>#DIV/0!</c:v>
                  </c:pt>
                  <c:pt idx="7">
                    <c:v>#DIV/0!</c:v>
                  </c:pt>
                  <c:pt idx="8">
                    <c:v>#DIV/0!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DE44-4F2D-A4DA-59D99F49DD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Treatments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Decrease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over Control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A69B2D4-D168-944F-A723-317283B1321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DDD1-44F0-A3A3-96F110226EF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CE55F28-0E58-174D-BD05-9F21D857166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DDD1-44F0-A3A3-96F110226EF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58ADA99-CAF1-154A-96E5-43DA670E471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DDD1-44F0-A3A3-96F110226EF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08B6915-42E4-6047-8109-69E145016F1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DDD1-44F0-A3A3-96F110226EF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CF18FD0-80D4-EB47-8393-DC01AD3FA48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DD1-44F0-A3A3-96F110226EF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0966C20-2D7B-E44F-AAB2-86EEEF514AE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DD1-44F0-A3A3-96F110226EF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42A1038-C93A-594A-BA2B-3C63BD33DE8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DD1-44F0-A3A3-96F110226EF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6E5B06D4-8D28-3342-A11B-4F77C4BEB3D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DD1-44F0-A3A3-96F110226E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'Table DS POT YEAR 2'!$S$27:$Z$27</c:f>
              <c:strCache>
                <c:ptCount val="8"/>
                <c:pt idx="0">
                  <c:v>T.a conc.1</c:v>
                </c:pt>
                <c:pt idx="1">
                  <c:v>T.a conc.2</c:v>
                </c:pt>
                <c:pt idx="2">
                  <c:v>T.h S1 conc.1</c:v>
                </c:pt>
                <c:pt idx="3">
                  <c:v>T.h S1 conc.2</c:v>
                </c:pt>
                <c:pt idx="4">
                  <c:v>T.h S2 conc.1</c:v>
                </c:pt>
                <c:pt idx="5">
                  <c:v>T.h S2 conc.2</c:v>
                </c:pt>
                <c:pt idx="6">
                  <c:v>Cons conc.1</c:v>
                </c:pt>
                <c:pt idx="7">
                  <c:v>Cons conc.2</c:v>
                </c:pt>
              </c:strCache>
            </c:strRef>
          </c:cat>
          <c:val>
            <c:numRef>
              <c:f>'Table DS POT YEAR 2'!$S$28:$Z$28</c:f>
              <c:numCache>
                <c:formatCode>General</c:formatCode>
                <c:ptCount val="8"/>
                <c:pt idx="0">
                  <c:v>13.544201135442021</c:v>
                </c:pt>
                <c:pt idx="1">
                  <c:v>29.76480129764802</c:v>
                </c:pt>
                <c:pt idx="2">
                  <c:v>29.76480129764802</c:v>
                </c:pt>
                <c:pt idx="3">
                  <c:v>35.117599351176004</c:v>
                </c:pt>
                <c:pt idx="4">
                  <c:v>35.117599351176004</c:v>
                </c:pt>
                <c:pt idx="5">
                  <c:v>56.772100567721019</c:v>
                </c:pt>
                <c:pt idx="6">
                  <c:v>67.558799675588006</c:v>
                </c:pt>
                <c:pt idx="7">
                  <c:v>91.889699918896994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'Table DS POT YEAR 2'!$S$29:$Z$29</c15:f>
                <c15:dlblRangeCache>
                  <c:ptCount val="8"/>
                  <c:pt idx="0">
                    <c:v>14%</c:v>
                  </c:pt>
                  <c:pt idx="1">
                    <c:v>30%</c:v>
                  </c:pt>
                  <c:pt idx="2">
                    <c:v>30%</c:v>
                  </c:pt>
                  <c:pt idx="3">
                    <c:v>35%</c:v>
                  </c:pt>
                  <c:pt idx="4">
                    <c:v>35%</c:v>
                  </c:pt>
                  <c:pt idx="5">
                    <c:v>57%</c:v>
                  </c:pt>
                  <c:pt idx="6">
                    <c:v>68%</c:v>
                  </c:pt>
                  <c:pt idx="7">
                    <c:v>92%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8-DDD1-44F0-A3A3-96F110226EF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0" i="0" u="none" strike="noStrike" baseline="0">
                    <a:effectLst/>
                  </a:rPr>
                  <a:t>Treatments</a:t>
                </a:r>
                <a:r>
                  <a:rPr lang="en-US" sz="1000" b="0" i="0" u="none" strike="noStrike" baseline="0"/>
                  <a:t>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Increase over</a:t>
                </a:r>
                <a:r>
                  <a:rPr lang="en-GB" baseline="0"/>
                  <a:t> PC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7EC-40D7-8E6B-46F5808C239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7EC-40D7-8E6B-46F5808C239A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47EC-40D7-8E6B-46F5808C239A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47EC-40D7-8E6B-46F5808C239A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47EC-40D7-8E6B-46F5808C239A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34BE9B77-4F0C-6647-8D66-C8F4BEF8DC5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47EC-40D7-8E6B-46F5808C239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C30A9D4-045A-C349-B03A-A27676D99FB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47EC-40D7-8E6B-46F5808C239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05DB2FD-8487-8D47-9B7D-CFDEDAC2E73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47EC-40D7-8E6B-46F5808C239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4FE1C51-878C-CB41-8A6F-4465912CBED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47EC-40D7-8E6B-46F5808C239A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B64BD537-FA85-9640-A260-4E2596195A95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47EC-40D7-8E6B-46F5808C239A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0C2F842-79E5-4847-99BA-7FF5F05A856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7EC-40D7-8E6B-46F5808C239A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019B57B-C7A2-5347-AE41-8AFD92F0518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47EC-40D7-8E6B-46F5808C239A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3F1394B-5BCB-BE47-AB11-F0C8D00BD8A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7EC-40D7-8E6B-46F5808C239A}"/>
                </c:ext>
              </c:extLst>
            </c:dLbl>
            <c:dLbl>
              <c:idx val="8"/>
              <c:layout>
                <c:manualLayout>
                  <c:x val="0"/>
                  <c:y val="-7.277556402852868E-2"/>
                </c:manualLayout>
              </c:layout>
              <c:tx>
                <c:rich>
                  <a:bodyPr/>
                  <a:lstStyle/>
                  <a:p>
                    <a:fld id="{D0F57626-4F50-6343-96A0-0DD4F90F8F30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47EC-40D7-8E6B-46F5808C239A}"/>
                </c:ext>
              </c:extLst>
            </c:dLbl>
            <c:dLbl>
              <c:idx val="9"/>
              <c:layout>
                <c:manualLayout>
                  <c:x val="0"/>
                  <c:y val="-4.5484727517830455E-2"/>
                </c:manualLayout>
              </c:layout>
              <c:tx>
                <c:rich>
                  <a:bodyPr/>
                  <a:lstStyle/>
                  <a:p>
                    <a:fld id="{07B98A32-E913-E44A-9679-575B9F87C2B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47EC-40D7-8E6B-46F5808C23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 Table DI POT YEAR 2'!$B$8:$K$8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0.33333333333333365</c:v>
                  </c:pt>
                  <c:pt idx="2">
                    <c:v>0</c:v>
                  </c:pt>
                  <c:pt idx="3">
                    <c:v>0.3333333333333332</c:v>
                  </c:pt>
                  <c:pt idx="4">
                    <c:v>0.3333333333333332</c:v>
                  </c:pt>
                  <c:pt idx="5">
                    <c:v>0.33333333333333337</c:v>
                  </c:pt>
                  <c:pt idx="6">
                    <c:v>0.33333333333333337</c:v>
                  </c:pt>
                  <c:pt idx="7">
                    <c:v>0</c:v>
                  </c:pt>
                  <c:pt idx="8">
                    <c:v>0.33333333333333337</c:v>
                  </c:pt>
                  <c:pt idx="9">
                    <c:v>0.33333333333333337</c:v>
                  </c:pt>
                </c:numCache>
              </c:numRef>
            </c:plus>
            <c:minus>
              <c:numRef>
                <c:f>' Table DI POT YEAR 2'!$B$8:$K$8</c:f>
                <c:numCache>
                  <c:formatCode>General</c:formatCode>
                  <c:ptCount val="10"/>
                  <c:pt idx="0">
                    <c:v>0</c:v>
                  </c:pt>
                  <c:pt idx="1">
                    <c:v>0.33333333333333365</c:v>
                  </c:pt>
                  <c:pt idx="2">
                    <c:v>0</c:v>
                  </c:pt>
                  <c:pt idx="3">
                    <c:v>0.3333333333333332</c:v>
                  </c:pt>
                  <c:pt idx="4">
                    <c:v>0.3333333333333332</c:v>
                  </c:pt>
                  <c:pt idx="5">
                    <c:v>0.33333333333333337</c:v>
                  </c:pt>
                  <c:pt idx="6">
                    <c:v>0.33333333333333337</c:v>
                  </c:pt>
                  <c:pt idx="7">
                    <c:v>0</c:v>
                  </c:pt>
                  <c:pt idx="8">
                    <c:v>0.33333333333333337</c:v>
                  </c:pt>
                  <c:pt idx="9">
                    <c:v>0.33333333333333337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 Table DI POT YEAR 2'!$B$11:$B$20</c:f>
              <c:strCache>
                <c:ptCount val="10"/>
                <c:pt idx="0">
                  <c:v>NC</c:v>
                </c:pt>
                <c:pt idx="1">
                  <c:v>PC</c:v>
                </c:pt>
                <c:pt idx="2">
                  <c:v>T.a conc.1</c:v>
                </c:pt>
                <c:pt idx="3">
                  <c:v>T.a conc.2</c:v>
                </c:pt>
                <c:pt idx="4">
                  <c:v>T.h S1 conc.1</c:v>
                </c:pt>
                <c:pt idx="5">
                  <c:v>T.h S1 conc.2</c:v>
                </c:pt>
                <c:pt idx="6">
                  <c:v>T.h S2 conc.1</c:v>
                </c:pt>
                <c:pt idx="7">
                  <c:v>T.h S2 conc.2</c:v>
                </c:pt>
                <c:pt idx="8">
                  <c:v>Cons conc.1</c:v>
                </c:pt>
                <c:pt idx="9">
                  <c:v>Cons conc.2</c:v>
                </c:pt>
              </c:strCache>
            </c:strRef>
          </c:cat>
          <c:val>
            <c:numRef>
              <c:f>' Table DI POT YEAR 2'!$C$11:$C$20</c:f>
              <c:numCache>
                <c:formatCode>General</c:formatCode>
                <c:ptCount val="10"/>
                <c:pt idx="0">
                  <c:v>0</c:v>
                </c:pt>
                <c:pt idx="1">
                  <c:v>2.3333333333333335</c:v>
                </c:pt>
                <c:pt idx="2">
                  <c:v>2</c:v>
                </c:pt>
                <c:pt idx="3">
                  <c:v>1.6666666666666667</c:v>
                </c:pt>
                <c:pt idx="4">
                  <c:v>1.6666666666666667</c:v>
                </c:pt>
                <c:pt idx="5">
                  <c:v>1.3333333333333333</c:v>
                </c:pt>
                <c:pt idx="6">
                  <c:v>1.3333333333333333</c:v>
                </c:pt>
                <c:pt idx="7">
                  <c:v>1</c:v>
                </c:pt>
                <c:pt idx="8">
                  <c:v>0.66666666666666663</c:v>
                </c:pt>
                <c:pt idx="9">
                  <c:v>0.33333333333333331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 Table DI POT YEAR 2'!$D$11:$D$20</c15:f>
                <c15:dlblRangeCache>
                  <c:ptCount val="10"/>
                  <c:pt idx="0">
                    <c:v>f</c:v>
                  </c:pt>
                  <c:pt idx="1">
                    <c:v>a</c:v>
                  </c:pt>
                  <c:pt idx="2">
                    <c:v>ab</c:v>
                  </c:pt>
                  <c:pt idx="3">
                    <c:v>a-c</c:v>
                  </c:pt>
                  <c:pt idx="4">
                    <c:v>a-c</c:v>
                  </c:pt>
                  <c:pt idx="5">
                    <c:v>b-d</c:v>
                  </c:pt>
                  <c:pt idx="6">
                    <c:v>b-d</c:v>
                  </c:pt>
                  <c:pt idx="7">
                    <c:v>c-e</c:v>
                  </c:pt>
                  <c:pt idx="8">
                    <c:v>d-f</c:v>
                  </c:pt>
                  <c:pt idx="9">
                    <c:v>ef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47EC-40D7-8E6B-46F5808C239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4"/>
        <c:axId val="188921880"/>
        <c:axId val="188921096"/>
      </c:barChart>
      <c:catAx>
        <c:axId val="188921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Treatments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096"/>
        <c:crosses val="autoZero"/>
        <c:auto val="1"/>
        <c:lblAlgn val="ctr"/>
        <c:lblOffset val="100"/>
        <c:noMultiLvlLbl val="0"/>
      </c:catAx>
      <c:valAx>
        <c:axId val="188921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en-GB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Disease Incidence POT YEAR 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461C-4DDC-BE8D-F4A75E73964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461C-4DDC-BE8D-F4A75E73964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461C-4DDC-BE8D-F4A75E73964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461C-4DDC-BE8D-F4A75E73964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461C-4DDC-BE8D-F4A75E73964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461C-4DDC-BE8D-F4A75E73964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61C-4DDC-BE8D-F4A75E73964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461C-4DDC-BE8D-F4A75E73964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461C-4DDC-BE8D-F4A75E7396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 Table DI POT YEAR 2'!$R$19:$Z$19</c:f>
              <c:strCache>
                <c:ptCount val="9"/>
                <c:pt idx="0">
                  <c:v>PC</c:v>
                </c:pt>
                <c:pt idx="1">
                  <c:v>T.a conc.1</c:v>
                </c:pt>
                <c:pt idx="2">
                  <c:v>T.a conc.2</c:v>
                </c:pt>
                <c:pt idx="3">
                  <c:v>T.h S1 conc.1</c:v>
                </c:pt>
                <c:pt idx="4">
                  <c:v>T.h S1 conc.2</c:v>
                </c:pt>
                <c:pt idx="5">
                  <c:v>T.h S2 conc.1</c:v>
                </c:pt>
                <c:pt idx="6">
                  <c:v>T.h S2 conc.2</c:v>
                </c:pt>
                <c:pt idx="7">
                  <c:v>Cons conc.1</c:v>
                </c:pt>
                <c:pt idx="8">
                  <c:v>Cons conc.2</c:v>
                </c:pt>
              </c:strCache>
            </c:strRef>
          </c:cat>
          <c:val>
            <c:numRef>
              <c:f>' Table DI POT YEAR 2'!$R$20:$Z$20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61C-4DDC-BE8D-F4A75E739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Treatments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Decrease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over Control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0ACD-4E10-8C05-1964ADFBC0E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0ACD-4E10-8C05-1964ADFBC0E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0ACD-4E10-8C05-1964ADFBC0E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0ACD-4E10-8C05-1964ADFBC0E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0ACD-4E10-8C05-1964ADFBC0E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0ACD-4E10-8C05-1964ADFBC0E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0ACD-4E10-8C05-1964ADFBC0E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0ACD-4E10-8C05-1964ADFBC0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 Table DI POT YEAR 2'!$S$28:$Z$28</c:f>
              <c:strCache>
                <c:ptCount val="8"/>
                <c:pt idx="0">
                  <c:v>T.a conc.1</c:v>
                </c:pt>
                <c:pt idx="1">
                  <c:v>T.a conc.2</c:v>
                </c:pt>
                <c:pt idx="2">
                  <c:v>T.h S1 conc.1</c:v>
                </c:pt>
                <c:pt idx="3">
                  <c:v>T.h S1 conc.2</c:v>
                </c:pt>
                <c:pt idx="4">
                  <c:v>T.h S2 conc.1</c:v>
                </c:pt>
                <c:pt idx="5">
                  <c:v>T.h S2 conc.2</c:v>
                </c:pt>
                <c:pt idx="6">
                  <c:v>Cons conc.1</c:v>
                </c:pt>
                <c:pt idx="7">
                  <c:v>Cons conc.2</c:v>
                </c:pt>
              </c:strCache>
            </c:strRef>
          </c:cat>
          <c:val>
            <c:numRef>
              <c:f>' Table DI POT YEAR 2'!$S$29:$Z$29</c:f>
              <c:numCache>
                <c:formatCode>General</c:formatCode>
                <c:ptCount val="8"/>
                <c:pt idx="0">
                  <c:v>14.28571428571429</c:v>
                </c:pt>
                <c:pt idx="1">
                  <c:v>28.571428571428577</c:v>
                </c:pt>
                <c:pt idx="2">
                  <c:v>28.571428571428577</c:v>
                </c:pt>
                <c:pt idx="3">
                  <c:v>42.857142857142868</c:v>
                </c:pt>
                <c:pt idx="4">
                  <c:v>42.857142857142868</c:v>
                </c:pt>
                <c:pt idx="5">
                  <c:v>57.142857142857153</c:v>
                </c:pt>
                <c:pt idx="6">
                  <c:v>71.428571428571445</c:v>
                </c:pt>
                <c:pt idx="7">
                  <c:v>85.714285714285708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ACD-4E10-8C05-1964ADFBC0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0" i="0" u="none" strike="noStrike" baseline="0">
                    <a:effectLst/>
                  </a:rPr>
                  <a:t>Treatments</a:t>
                </a:r>
                <a:r>
                  <a:rPr lang="en-US" sz="1000" b="0" i="0" u="none" strike="noStrike" baseline="0"/>
                  <a:t>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Increase over</a:t>
                </a:r>
                <a:r>
                  <a:rPr lang="en-GB" baseline="0"/>
                  <a:t> PC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3D93-4F02-A236-31333604A0F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3D93-4F02-A236-31333604A0F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3D93-4F02-A236-31333604A0F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3D93-4F02-A236-31333604A0F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3D93-4F02-A236-31333604A0F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3D93-4F02-A236-31333604A0F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3D93-4F02-A236-31333604A0F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3D93-4F02-A236-31333604A0F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3D93-4F02-A236-31333604A0F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'SL POT YEAR 2'!$R$18:$Z$18</c:f>
              <c:strCache>
                <c:ptCount val="9"/>
                <c:pt idx="0">
                  <c:v>PC</c:v>
                </c:pt>
                <c:pt idx="1">
                  <c:v>T.a conc.1</c:v>
                </c:pt>
                <c:pt idx="2">
                  <c:v>T.a conc.2</c:v>
                </c:pt>
                <c:pt idx="3">
                  <c:v>T.h S1 conc.1</c:v>
                </c:pt>
                <c:pt idx="4">
                  <c:v>T.h S1 conc.2</c:v>
                </c:pt>
                <c:pt idx="5">
                  <c:v>T.h S2 conc.1</c:v>
                </c:pt>
                <c:pt idx="6">
                  <c:v>T.h S2 conc.2</c:v>
                </c:pt>
                <c:pt idx="7">
                  <c:v>Cons conc.1</c:v>
                </c:pt>
                <c:pt idx="8">
                  <c:v>Cons conc.2</c:v>
                </c:pt>
              </c:strCache>
            </c:strRef>
          </c:cat>
          <c:val>
            <c:numRef>
              <c:f>'SL POT YEAR 2'!$R$19:$Z$19</c:f>
              <c:numCache>
                <c:formatCode>General</c:formatCode>
                <c:ptCount val="9"/>
                <c:pt idx="0">
                  <c:v>22.600619195046452</c:v>
                </c:pt>
                <c:pt idx="1">
                  <c:v>2.476780185758527</c:v>
                </c:pt>
                <c:pt idx="2">
                  <c:v>-5.572755417956647</c:v>
                </c:pt>
                <c:pt idx="3">
                  <c:v>-11.145510835913294</c:v>
                </c:pt>
                <c:pt idx="4">
                  <c:v>-13.931888544891615</c:v>
                </c:pt>
                <c:pt idx="5">
                  <c:v>-14.551083591331254</c:v>
                </c:pt>
                <c:pt idx="6">
                  <c:v>-19.195046439628467</c:v>
                </c:pt>
                <c:pt idx="7">
                  <c:v>-26.934984520123823</c:v>
                </c:pt>
                <c:pt idx="8">
                  <c:v>-33.126934984520105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93-4F02-A236-31333604A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Treatments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Decrease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over Control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FD75-4CCB-9894-0620102016D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FD75-4CCB-9894-0620102016D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FD75-4CCB-9894-0620102016D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FD75-4CCB-9894-0620102016D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FD75-4CCB-9894-0620102016D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FD75-4CCB-9894-0620102016D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FD75-4CCB-9894-0620102016D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FD75-4CCB-9894-0620102016D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'SL POT YEAR 2'!$S$27:$Z$27</c:f>
              <c:strCache>
                <c:ptCount val="8"/>
                <c:pt idx="0">
                  <c:v>T.a conc.1</c:v>
                </c:pt>
                <c:pt idx="1">
                  <c:v>T.a conc.2</c:v>
                </c:pt>
                <c:pt idx="2">
                  <c:v>T.h S1 conc.1</c:v>
                </c:pt>
                <c:pt idx="3">
                  <c:v>T.h S1 conc.2</c:v>
                </c:pt>
                <c:pt idx="4">
                  <c:v>T.h S2 conc.1</c:v>
                </c:pt>
                <c:pt idx="5">
                  <c:v>T.h S2 conc.2</c:v>
                </c:pt>
                <c:pt idx="6">
                  <c:v>Cons conc.1</c:v>
                </c:pt>
                <c:pt idx="7">
                  <c:v>Cons conc.2</c:v>
                </c:pt>
              </c:strCache>
            </c:strRef>
          </c:cat>
          <c:val>
            <c:numRef>
              <c:f>'SL POT YEAR 2'!$S$28:$Z$28</c:f>
              <c:numCache>
                <c:formatCode>General</c:formatCode>
                <c:ptCount val="8"/>
                <c:pt idx="0">
                  <c:v>-26</c:v>
                </c:pt>
                <c:pt idx="1">
                  <c:v>-36.400000000000006</c:v>
                </c:pt>
                <c:pt idx="2">
                  <c:v>-43.599999999999994</c:v>
                </c:pt>
                <c:pt idx="3">
                  <c:v>-47.199999999999989</c:v>
                </c:pt>
                <c:pt idx="4">
                  <c:v>-48</c:v>
                </c:pt>
                <c:pt idx="5">
                  <c:v>-54</c:v>
                </c:pt>
                <c:pt idx="6">
                  <c:v>-64</c:v>
                </c:pt>
                <c:pt idx="7">
                  <c:v>-72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D75-4CCB-9894-0620102016D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0" i="0" u="none" strike="noStrike" baseline="0">
                    <a:effectLst/>
                  </a:rPr>
                  <a:t>Treatments</a:t>
                </a:r>
                <a:r>
                  <a:rPr lang="en-US" sz="1000" b="0" i="0" u="none" strike="noStrike" baseline="0"/>
                  <a:t>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Increase over</a:t>
                </a:r>
                <a:r>
                  <a:rPr lang="en-GB" baseline="0"/>
                  <a:t> PC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BBB-5A47-8676-DD50114A9262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6BBB-5A47-8676-DD50114A9262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BBB-5A47-8676-DD50114A9262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6BBB-5A47-8676-DD50114A9262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BBB-5A47-8676-DD50114A9262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FFE13B1F-4065-2540-A652-DB1F5CE0BC7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6BBB-5A47-8676-DD50114A926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4B48FE0-6AF2-204A-AD66-95BDE0C2550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BBB-5A47-8676-DD50114A926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9B66867-71B1-E04E-BF54-4340326DB07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6BBB-5A47-8676-DD50114A926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99A2F8E-B0D5-B740-879C-C49A77D592B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BBB-5A47-8676-DD50114A926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6768978-E5FE-8544-9203-C1EB8F0B048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6BBB-5A47-8676-DD50114A926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5DAB245-4E7A-A747-9117-FAA751EA1DC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BBB-5A47-8676-DD50114A926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4F408FC-A865-5147-9B3E-E81EA31B193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6BBB-5A47-8676-DD50114A926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699354A-126A-3140-8C93-E4C8ACBD81F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6BBB-5A47-8676-DD50114A926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9A2F1EBD-7140-5647-A1EE-B2D1EBC469A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6BBB-5A47-8676-DD50114A926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3B04E62D-B7A7-1440-8C2E-0C9CB55E6CC6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6BBB-5A47-8676-DD50114A926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'SL POT YEAR 2'!$B$8:$K$8</c:f>
                <c:numCache>
                  <c:formatCode>General</c:formatCode>
                  <c:ptCount val="10"/>
                  <c:pt idx="0">
                    <c:v>1.2741009902410925</c:v>
                  </c:pt>
                  <c:pt idx="1">
                    <c:v>1.1547005383792517</c:v>
                  </c:pt>
                  <c:pt idx="2">
                    <c:v>1.0016652800877812</c:v>
                  </c:pt>
                  <c:pt idx="3">
                    <c:v>0.73711147958319956</c:v>
                  </c:pt>
                  <c:pt idx="4">
                    <c:v>0.69999999999999973</c:v>
                  </c:pt>
                  <c:pt idx="5">
                    <c:v>0.92915732431775766</c:v>
                  </c:pt>
                  <c:pt idx="6">
                    <c:v>1.1547005383792517</c:v>
                  </c:pt>
                  <c:pt idx="7">
                    <c:v>1.2503332889007359</c:v>
                  </c:pt>
                  <c:pt idx="8">
                    <c:v>1.1547005383792517</c:v>
                  </c:pt>
                  <c:pt idx="9">
                    <c:v>1.1547005383792517</c:v>
                  </c:pt>
                </c:numCache>
              </c:numRef>
            </c:plus>
            <c:minus>
              <c:numRef>
                <c:f>'SL POT YEAR 2'!$B$8:$K$8</c:f>
                <c:numCache>
                  <c:formatCode>General</c:formatCode>
                  <c:ptCount val="10"/>
                  <c:pt idx="0">
                    <c:v>1.2741009902410925</c:v>
                  </c:pt>
                  <c:pt idx="1">
                    <c:v>1.1547005383792517</c:v>
                  </c:pt>
                  <c:pt idx="2">
                    <c:v>1.0016652800877812</c:v>
                  </c:pt>
                  <c:pt idx="3">
                    <c:v>0.73711147958319956</c:v>
                  </c:pt>
                  <c:pt idx="4">
                    <c:v>0.69999999999999973</c:v>
                  </c:pt>
                  <c:pt idx="5">
                    <c:v>0.92915732431775766</c:v>
                  </c:pt>
                  <c:pt idx="6">
                    <c:v>1.1547005383792517</c:v>
                  </c:pt>
                  <c:pt idx="7">
                    <c:v>1.2503332889007359</c:v>
                  </c:pt>
                  <c:pt idx="8">
                    <c:v>1.1547005383792517</c:v>
                  </c:pt>
                  <c:pt idx="9">
                    <c:v>1.1547005383792517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'SL POT YEAR 2'!$B$10:$B$19</c:f>
              <c:strCache>
                <c:ptCount val="10"/>
                <c:pt idx="0">
                  <c:v>NIC</c:v>
                </c:pt>
                <c:pt idx="1">
                  <c:v>IC</c:v>
                </c:pt>
                <c:pt idx="2">
                  <c:v>T.a conc.1</c:v>
                </c:pt>
                <c:pt idx="3">
                  <c:v>T.a conc.2</c:v>
                </c:pt>
                <c:pt idx="4">
                  <c:v>T.h S1 conc.1</c:v>
                </c:pt>
                <c:pt idx="5">
                  <c:v>T.h S1 conc.2</c:v>
                </c:pt>
                <c:pt idx="6">
                  <c:v>T.h S2 conc.1</c:v>
                </c:pt>
                <c:pt idx="7">
                  <c:v>T.h S2 conc.2</c:v>
                </c:pt>
                <c:pt idx="8">
                  <c:v>Cons conc.1</c:v>
                </c:pt>
                <c:pt idx="9">
                  <c:v>Cons conc.2</c:v>
                </c:pt>
              </c:strCache>
            </c:strRef>
          </c:cat>
          <c:val>
            <c:numRef>
              <c:f>'SL POT YEAR 2'!$C$10:$C$19</c:f>
              <c:numCache>
                <c:formatCode>General</c:formatCode>
                <c:ptCount val="10"/>
                <c:pt idx="0">
                  <c:v>32.300000000000004</c:v>
                </c:pt>
                <c:pt idx="1">
                  <c:v>25</c:v>
                </c:pt>
                <c:pt idx="2">
                  <c:v>31.5</c:v>
                </c:pt>
                <c:pt idx="3">
                  <c:v>34.1</c:v>
                </c:pt>
                <c:pt idx="4">
                  <c:v>35.9</c:v>
                </c:pt>
                <c:pt idx="5">
                  <c:v>36.799999999999997</c:v>
                </c:pt>
                <c:pt idx="6">
                  <c:v>37</c:v>
                </c:pt>
                <c:pt idx="7">
                  <c:v>38.5</c:v>
                </c:pt>
                <c:pt idx="8">
                  <c:v>41</c:v>
                </c:pt>
                <c:pt idx="9">
                  <c:v>43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'SL POT YEAR 2'!$D$10:$D$19</c15:f>
                <c15:dlblRangeCache>
                  <c:ptCount val="10"/>
                  <c:pt idx="0">
                    <c:v>e</c:v>
                  </c:pt>
                  <c:pt idx="1">
                    <c:v>f</c:v>
                  </c:pt>
                  <c:pt idx="2">
                    <c:v>e</c:v>
                  </c:pt>
                  <c:pt idx="3">
                    <c:v>de</c:v>
                  </c:pt>
                  <c:pt idx="4">
                    <c:v>cd</c:v>
                  </c:pt>
                  <c:pt idx="5">
                    <c:v>cd</c:v>
                  </c:pt>
                  <c:pt idx="6">
                    <c:v>cd</c:v>
                  </c:pt>
                  <c:pt idx="7">
                    <c:v>bc</c:v>
                  </c:pt>
                  <c:pt idx="8">
                    <c:v>ab</c:v>
                  </c:pt>
                  <c:pt idx="9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6BBB-5A47-8676-DD50114A926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4"/>
        <c:axId val="188921880"/>
        <c:axId val="188921096"/>
      </c:barChart>
      <c:catAx>
        <c:axId val="18892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PK"/>
          </a:p>
        </c:txPr>
        <c:crossAx val="188921096"/>
        <c:crosses val="autoZero"/>
        <c:auto val="1"/>
        <c:lblAlgn val="ctr"/>
        <c:lblOffset val="100"/>
        <c:noMultiLvlLbl val="0"/>
      </c:catAx>
      <c:valAx>
        <c:axId val="188921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1"/>
                  <a:t>Shoot length (cm)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PK"/>
          </a:p>
        </c:txPr>
        <c:crossAx val="188921880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PK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102-8F48-9271-631B3D11FCDC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4102-8F48-9271-631B3D11FCD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4102-8F48-9271-631B3D11FCD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4102-8F48-9271-631B3D11FCD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4102-8F48-9271-631B3D11FCDC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145C9B86-FFA9-0241-B289-91B3F6080DE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4102-8F48-9271-631B3D11FCD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D4963FA-08A3-2747-A7ED-3A1DD4A746E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4102-8F48-9271-631B3D11FCD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7281F96-B985-494C-A93D-898977DDD51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4102-8F48-9271-631B3D11FCD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5E6F69E-D5E1-B04E-8FBE-2949EB3BA5A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4102-8F48-9271-631B3D11FCD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6D353DF-9BAD-174A-8F54-9CF466A9EA8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4102-8F48-9271-631B3D11FCD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F919D32-479C-0542-9B05-36BC091D3024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102-8F48-9271-631B3D11FCD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5F9D130-8700-3F4F-A7A3-02A0FE2476A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4102-8F48-9271-631B3D11FCD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EEFA262-9F1F-2D44-8F21-79DD36FDBD8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102-8F48-9271-631B3D11FCD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A6873706-F96B-FC4C-8AAB-5B6F56A99E60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4102-8F48-9271-631B3D11FCD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B4412DE0-4E59-3A4A-9605-4E996D345F0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4102-8F48-9271-631B3D11FC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'FRESH SHOOT WT POT YEAR 2'!$B$8:$K$8</c:f>
                <c:numCache>
                  <c:formatCode>General</c:formatCode>
                  <c:ptCount val="10"/>
                  <c:pt idx="0">
                    <c:v>0.70945988845975883</c:v>
                  </c:pt>
                  <c:pt idx="1">
                    <c:v>0.6082762530298218</c:v>
                  </c:pt>
                  <c:pt idx="2">
                    <c:v>0.55677643628300244</c:v>
                  </c:pt>
                  <c:pt idx="3">
                    <c:v>0.642910050732864</c:v>
                  </c:pt>
                  <c:pt idx="4">
                    <c:v>0.61101009266077866</c:v>
                  </c:pt>
                  <c:pt idx="5">
                    <c:v>0.32145502536643228</c:v>
                  </c:pt>
                  <c:pt idx="6">
                    <c:v>0.66583281184793908</c:v>
                  </c:pt>
                  <c:pt idx="7">
                    <c:v>0.75055534994651352</c:v>
                  </c:pt>
                  <c:pt idx="8">
                    <c:v>0.28867513459481292</c:v>
                  </c:pt>
                  <c:pt idx="9">
                    <c:v>0.4163331998932262</c:v>
                  </c:pt>
                </c:numCache>
              </c:numRef>
            </c:plus>
            <c:minus>
              <c:numRef>
                <c:f>'FRESH SHOOT WT POT YEAR 2'!$B$8:$K$8</c:f>
                <c:numCache>
                  <c:formatCode>General</c:formatCode>
                  <c:ptCount val="10"/>
                  <c:pt idx="0">
                    <c:v>0.70945988845975883</c:v>
                  </c:pt>
                  <c:pt idx="1">
                    <c:v>0.6082762530298218</c:v>
                  </c:pt>
                  <c:pt idx="2">
                    <c:v>0.55677643628300244</c:v>
                  </c:pt>
                  <c:pt idx="3">
                    <c:v>0.642910050732864</c:v>
                  </c:pt>
                  <c:pt idx="4">
                    <c:v>0.61101009266077866</c:v>
                  </c:pt>
                  <c:pt idx="5">
                    <c:v>0.32145502536643228</c:v>
                  </c:pt>
                  <c:pt idx="6">
                    <c:v>0.66583281184793908</c:v>
                  </c:pt>
                  <c:pt idx="7">
                    <c:v>0.75055534994651352</c:v>
                  </c:pt>
                  <c:pt idx="8">
                    <c:v>0.28867513459481292</c:v>
                  </c:pt>
                  <c:pt idx="9">
                    <c:v>0.4163331998932262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'FRESH SHOOT WT POT YEAR 2'!$B$10:$B$19</c:f>
              <c:strCache>
                <c:ptCount val="10"/>
                <c:pt idx="0">
                  <c:v>NIC</c:v>
                </c:pt>
                <c:pt idx="1">
                  <c:v>IC</c:v>
                </c:pt>
                <c:pt idx="2">
                  <c:v>T.a conc.1</c:v>
                </c:pt>
                <c:pt idx="3">
                  <c:v>T.a conc.2</c:v>
                </c:pt>
                <c:pt idx="4">
                  <c:v>T.h S1 conc.1</c:v>
                </c:pt>
                <c:pt idx="5">
                  <c:v>T.h S1 conc.2</c:v>
                </c:pt>
                <c:pt idx="6">
                  <c:v>T.h S2 conc.1</c:v>
                </c:pt>
                <c:pt idx="7">
                  <c:v>T.h S2 conc.2</c:v>
                </c:pt>
                <c:pt idx="8">
                  <c:v>Cons conc.1</c:v>
                </c:pt>
                <c:pt idx="9">
                  <c:v>Cons conc.2</c:v>
                </c:pt>
              </c:strCache>
            </c:strRef>
          </c:cat>
          <c:val>
            <c:numRef>
              <c:f>'FRESH SHOOT WT POT YEAR 2'!$C$10:$C$19</c:f>
              <c:numCache>
                <c:formatCode>General</c:formatCode>
                <c:ptCount val="10"/>
                <c:pt idx="0">
                  <c:v>16.900000000000002</c:v>
                </c:pt>
                <c:pt idx="1">
                  <c:v>10.5</c:v>
                </c:pt>
                <c:pt idx="2">
                  <c:v>13.4</c:v>
                </c:pt>
                <c:pt idx="3">
                  <c:v>14.4</c:v>
                </c:pt>
                <c:pt idx="4">
                  <c:v>15.200000000000001</c:v>
                </c:pt>
                <c:pt idx="5">
                  <c:v>15.700000000000001</c:v>
                </c:pt>
                <c:pt idx="6">
                  <c:v>15.799999999999999</c:v>
                </c:pt>
                <c:pt idx="7">
                  <c:v>16.5</c:v>
                </c:pt>
                <c:pt idx="8">
                  <c:v>17.5</c:v>
                </c:pt>
                <c:pt idx="9">
                  <c:v>18.2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'FRESH SHOOT WT POT YEAR 2'!$D$10:$D$19</c15:f>
                <c15:dlblRangeCache>
                  <c:ptCount val="10"/>
                  <c:pt idx="0">
                    <c:v>a-c</c:v>
                  </c:pt>
                  <c:pt idx="1">
                    <c:v>f</c:v>
                  </c:pt>
                  <c:pt idx="2">
                    <c:v>e</c:v>
                  </c:pt>
                  <c:pt idx="3">
                    <c:v>de</c:v>
                  </c:pt>
                  <c:pt idx="4">
                    <c:v>cd</c:v>
                  </c:pt>
                  <c:pt idx="5">
                    <c:v>cd</c:v>
                  </c:pt>
                  <c:pt idx="6">
                    <c:v>b-d</c:v>
                  </c:pt>
                  <c:pt idx="7">
                    <c:v>a-c</c:v>
                  </c:pt>
                  <c:pt idx="8">
                    <c:v>ab</c:v>
                  </c:pt>
                  <c:pt idx="9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4102-8F48-9271-631B3D11FCD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4"/>
        <c:axId val="188921880"/>
        <c:axId val="188921096"/>
      </c:barChart>
      <c:catAx>
        <c:axId val="18892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PK"/>
          </a:p>
        </c:txPr>
        <c:crossAx val="188921096"/>
        <c:crosses val="autoZero"/>
        <c:auto val="1"/>
        <c:lblAlgn val="ctr"/>
        <c:lblOffset val="100"/>
        <c:noMultiLvlLbl val="0"/>
      </c:catAx>
      <c:valAx>
        <c:axId val="188921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Fresh shoot weight (g)</a:t>
                </a:r>
                <a:r>
                  <a:rPr lang="en-GB" altLang="en-GB" sz="1000" b="1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PK"/>
          </a:p>
        </c:txPr>
        <c:crossAx val="188921880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09E-8A42-B251-CC1F9F939208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09E-8A42-B251-CC1F9F939208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109E-8A42-B251-CC1F9F939208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109E-8A42-B251-CC1F9F939208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109E-8A42-B251-CC1F9F939208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47969C5A-7486-244D-AA14-9EFEF100ABD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109E-8A42-B251-CC1F9F939208}"/>
                </c:ext>
              </c:extLst>
            </c:dLbl>
            <c:dLbl>
              <c:idx val="1"/>
              <c:layout>
                <c:manualLayout>
                  <c:x val="0"/>
                  <c:y val="-8.9538296128526228E-3"/>
                </c:manualLayout>
              </c:layout>
              <c:tx>
                <c:rich>
                  <a:bodyPr/>
                  <a:lstStyle/>
                  <a:p>
                    <a:fld id="{25923C9E-EC10-434A-8D08-2966577E9C34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09E-8A42-B251-CC1F9F93920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C58E4B9-53A6-7949-B124-402E83F7EDBD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109E-8A42-B251-CC1F9F93920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DF457F4-0078-6545-90E9-BC1D8715CB89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09E-8A42-B251-CC1F9F93920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CB49956-8D8E-6F4A-89A7-FD222CC5A122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09E-8A42-B251-CC1F9F93920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BACEE07-5916-494D-AB83-F6559E4A02DC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09E-8A42-B251-CC1F9F93920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C3C41ED-CB01-2C48-981B-A20BC6E0C30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109E-8A42-B251-CC1F9F93920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1932A4C-CCB7-9D41-ACE2-C0E8AB34280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09E-8A42-B251-CC1F9F93920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DBE9217-630E-B746-ADC4-B43A8757688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109E-8A42-B251-CC1F9F939208}"/>
                </c:ext>
              </c:extLst>
            </c:dLbl>
            <c:dLbl>
              <c:idx val="9"/>
              <c:layout>
                <c:manualLayout>
                  <c:x val="0"/>
                  <c:y val="-1.3430744419278934E-2"/>
                </c:manualLayout>
              </c:layout>
              <c:tx>
                <c:rich>
                  <a:bodyPr/>
                  <a:lstStyle/>
                  <a:p>
                    <a:fld id="{732CF6B2-7A95-1A40-BD82-E52C49E113FD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109E-8A42-B251-CC1F9F9392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'DRY SHOOT WT POT YEAR 2'!$B$8:$K$8</c:f>
                <c:numCache>
                  <c:formatCode>General</c:formatCode>
                  <c:ptCount val="10"/>
                  <c:pt idx="0">
                    <c:v>0.30000000000000016</c:v>
                  </c:pt>
                  <c:pt idx="1">
                    <c:v>0.321455025366432</c:v>
                  </c:pt>
                  <c:pt idx="2">
                    <c:v>0.26457513110645892</c:v>
                  </c:pt>
                  <c:pt idx="3">
                    <c:v>0.37859388972001828</c:v>
                  </c:pt>
                  <c:pt idx="4">
                    <c:v>0.28867513459481292</c:v>
                  </c:pt>
                  <c:pt idx="5">
                    <c:v>0.32145502536643178</c:v>
                  </c:pt>
                  <c:pt idx="6">
                    <c:v>0.32145502536643228</c:v>
                  </c:pt>
                  <c:pt idx="7">
                    <c:v>0.30550504633038927</c:v>
                  </c:pt>
                  <c:pt idx="8">
                    <c:v>0.37859388972001845</c:v>
                  </c:pt>
                  <c:pt idx="9">
                    <c:v>0.45825756949558399</c:v>
                  </c:pt>
                </c:numCache>
              </c:numRef>
            </c:plus>
            <c:minus>
              <c:numRef>
                <c:f>'DRY SHOOT WT POT YEAR 2'!$B$8:$K$8</c:f>
                <c:numCache>
                  <c:formatCode>General</c:formatCode>
                  <c:ptCount val="10"/>
                  <c:pt idx="0">
                    <c:v>0.30000000000000016</c:v>
                  </c:pt>
                  <c:pt idx="1">
                    <c:v>0.321455025366432</c:v>
                  </c:pt>
                  <c:pt idx="2">
                    <c:v>0.26457513110645892</c:v>
                  </c:pt>
                  <c:pt idx="3">
                    <c:v>0.37859388972001828</c:v>
                  </c:pt>
                  <c:pt idx="4">
                    <c:v>0.28867513459481292</c:v>
                  </c:pt>
                  <c:pt idx="5">
                    <c:v>0.32145502536643178</c:v>
                  </c:pt>
                  <c:pt idx="6">
                    <c:v>0.32145502536643228</c:v>
                  </c:pt>
                  <c:pt idx="7">
                    <c:v>0.30550504633038927</c:v>
                  </c:pt>
                  <c:pt idx="8">
                    <c:v>0.37859388972001845</c:v>
                  </c:pt>
                  <c:pt idx="9">
                    <c:v>0.45825756949558399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'DRY SHOOT WT POT YEAR 2'!$B$10:$B$19</c:f>
              <c:strCache>
                <c:ptCount val="10"/>
                <c:pt idx="0">
                  <c:v>NIC</c:v>
                </c:pt>
                <c:pt idx="1">
                  <c:v>IC</c:v>
                </c:pt>
                <c:pt idx="2">
                  <c:v>T.a conc.1</c:v>
                </c:pt>
                <c:pt idx="3">
                  <c:v>T.a conc.2</c:v>
                </c:pt>
                <c:pt idx="4">
                  <c:v>T.h S1 conc.1</c:v>
                </c:pt>
                <c:pt idx="5">
                  <c:v>T.h S1 conc.2</c:v>
                </c:pt>
                <c:pt idx="6">
                  <c:v>T.h S2 conc.1</c:v>
                </c:pt>
                <c:pt idx="7">
                  <c:v>T.h S2 conc.2</c:v>
                </c:pt>
                <c:pt idx="8">
                  <c:v>Cons conc.1</c:v>
                </c:pt>
                <c:pt idx="9">
                  <c:v>Cons conc.2</c:v>
                </c:pt>
              </c:strCache>
            </c:strRef>
          </c:cat>
          <c:val>
            <c:numRef>
              <c:f>'DRY SHOOT WT POT YEAR 2'!$C$10:$C$19</c:f>
              <c:numCache>
                <c:formatCode>General</c:formatCode>
                <c:ptCount val="10"/>
                <c:pt idx="0">
                  <c:v>9.2000000000000011</c:v>
                </c:pt>
                <c:pt idx="1">
                  <c:v>5.9000000000000012</c:v>
                </c:pt>
                <c:pt idx="2">
                  <c:v>7.4000000000000012</c:v>
                </c:pt>
                <c:pt idx="3">
                  <c:v>8</c:v>
                </c:pt>
                <c:pt idx="4">
                  <c:v>8.5</c:v>
                </c:pt>
                <c:pt idx="5">
                  <c:v>8.8000000000000007</c:v>
                </c:pt>
                <c:pt idx="6">
                  <c:v>9.2000000000000011</c:v>
                </c:pt>
                <c:pt idx="7">
                  <c:v>9.6</c:v>
                </c:pt>
                <c:pt idx="8">
                  <c:v>9.9</c:v>
                </c:pt>
                <c:pt idx="9">
                  <c:v>10.299999999999999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'DRY SHOOT WT POT YEAR 2'!$D$10:$D$19</c15:f>
                <c15:dlblRangeCache>
                  <c:ptCount val="10"/>
                  <c:pt idx="0">
                    <c:v>b-d</c:v>
                  </c:pt>
                  <c:pt idx="1">
                    <c:v>g</c:v>
                  </c:pt>
                  <c:pt idx="2">
                    <c:v>f</c:v>
                  </c:pt>
                  <c:pt idx="3">
                    <c:v>ef</c:v>
                  </c:pt>
                  <c:pt idx="4">
                    <c:v>de</c:v>
                  </c:pt>
                  <c:pt idx="5">
                    <c:v>c-e</c:v>
                  </c:pt>
                  <c:pt idx="6">
                    <c:v>b-d</c:v>
                  </c:pt>
                  <c:pt idx="7">
                    <c:v>a-c</c:v>
                  </c:pt>
                  <c:pt idx="8">
                    <c:v>ab</c:v>
                  </c:pt>
                  <c:pt idx="9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109E-8A42-B251-CC1F9F93920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4"/>
        <c:axId val="188921880"/>
        <c:axId val="188921096"/>
      </c:barChart>
      <c:catAx>
        <c:axId val="18892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PK"/>
          </a:p>
        </c:txPr>
        <c:crossAx val="188921096"/>
        <c:crosses val="autoZero"/>
        <c:auto val="1"/>
        <c:lblAlgn val="ctr"/>
        <c:lblOffset val="100"/>
        <c:noMultiLvlLbl val="0"/>
      </c:catAx>
      <c:valAx>
        <c:axId val="188921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Dry shoot weight (g)</a:t>
                </a:r>
                <a:endParaRPr lang="en-US" altLang="en-GB" sz="1000" b="1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1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PK"/>
          </a:p>
        </c:txPr>
        <c:crossAx val="188921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5583-4252-83CA-5F2C7FAD95B2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5583-4252-83CA-5F2C7FAD95B2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5583-4252-83CA-5F2C7FAD95B2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5583-4252-83CA-5F2C7FAD95B2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5583-4252-83CA-5F2C7FAD95B2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CC007182-9D1B-0B42-A67B-6AAD0A7E82C1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5583-4252-83CA-5F2C7FAD95B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811CC90-2889-A845-A1B8-D5CEF28A63EA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5583-4252-83CA-5F2C7FAD95B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1B9AE35-C6F1-3D4D-9D75-B8EC5C548167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5583-4252-83CA-5F2C7FAD95B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3A48DA5-472C-4C41-A9A4-D326FD3355A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583-4252-83CA-5F2C7FAD95B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074DF50-4464-D249-8AC0-4E5129EC345E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5583-4252-83CA-5F2C7FAD95B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B5908EA-B930-3146-A47B-E3C08834475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5583-4252-83CA-5F2C7FAD95B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DB3AC1B-A82B-874C-ABC4-84814C2B6718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5583-4252-83CA-5F2C7FAD95B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780784B-2F52-1E48-A8CB-3433CC60CC5F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5583-4252-83CA-5F2C7FAD95B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A34DB3C-E909-DE42-88A6-80B0C91C00BB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5583-4252-83CA-5F2C7FAD95B2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526149C-3B50-924A-8122-B715DE64E133}" type="CELLRANGE">
                      <a:rPr lang="en-GB"/>
                      <a:pPr/>
                      <a:t>[CELLRANGE]</a:t>
                    </a:fld>
                    <a:endParaRPr lang="en-GB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5583-4252-83CA-5F2C7FAD95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errBars>
            <c:errBarType val="plus"/>
            <c:errValType val="cust"/>
            <c:noEndCap val="0"/>
            <c:plus>
              <c:numRef>
                <c:f>'FRESH SHOOT WT POT YEAR 2'!$B$8:$K$8</c:f>
                <c:numCache>
                  <c:formatCode>General</c:formatCode>
                  <c:ptCount val="10"/>
                  <c:pt idx="0">
                    <c:v>0.70945988845975883</c:v>
                  </c:pt>
                  <c:pt idx="1">
                    <c:v>0.6082762530298218</c:v>
                  </c:pt>
                  <c:pt idx="2">
                    <c:v>0.55677643628300244</c:v>
                  </c:pt>
                  <c:pt idx="3">
                    <c:v>0.642910050732864</c:v>
                  </c:pt>
                  <c:pt idx="4">
                    <c:v>0.61101009266077866</c:v>
                  </c:pt>
                  <c:pt idx="5">
                    <c:v>0.32145502536643228</c:v>
                  </c:pt>
                  <c:pt idx="6">
                    <c:v>0.66583281184793908</c:v>
                  </c:pt>
                  <c:pt idx="7">
                    <c:v>0.75055534994651352</c:v>
                  </c:pt>
                  <c:pt idx="8">
                    <c:v>0.28867513459481292</c:v>
                  </c:pt>
                  <c:pt idx="9">
                    <c:v>0.4163331998932262</c:v>
                  </c:pt>
                </c:numCache>
              </c:numRef>
            </c:plus>
            <c:minus>
              <c:numRef>
                <c:f>'FRESH SHOOT WT POT YEAR 2'!$B$8:$K$8</c:f>
                <c:numCache>
                  <c:formatCode>General</c:formatCode>
                  <c:ptCount val="10"/>
                  <c:pt idx="0">
                    <c:v>0.70945988845975883</c:v>
                  </c:pt>
                  <c:pt idx="1">
                    <c:v>0.6082762530298218</c:v>
                  </c:pt>
                  <c:pt idx="2">
                    <c:v>0.55677643628300244</c:v>
                  </c:pt>
                  <c:pt idx="3">
                    <c:v>0.642910050732864</c:v>
                  </c:pt>
                  <c:pt idx="4">
                    <c:v>0.61101009266077866</c:v>
                  </c:pt>
                  <c:pt idx="5">
                    <c:v>0.32145502536643228</c:v>
                  </c:pt>
                  <c:pt idx="6">
                    <c:v>0.66583281184793908</c:v>
                  </c:pt>
                  <c:pt idx="7">
                    <c:v>0.75055534994651352</c:v>
                  </c:pt>
                  <c:pt idx="8">
                    <c:v>0.28867513459481292</c:v>
                  </c:pt>
                  <c:pt idx="9">
                    <c:v>0.4163331998932262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'FRESH SHOOT WT POT YEAR 2'!$B$10:$B$19</c:f>
              <c:strCache>
                <c:ptCount val="10"/>
                <c:pt idx="0">
                  <c:v>NIC</c:v>
                </c:pt>
                <c:pt idx="1">
                  <c:v>IC</c:v>
                </c:pt>
                <c:pt idx="2">
                  <c:v>T.a conc.1</c:v>
                </c:pt>
                <c:pt idx="3">
                  <c:v>T.a conc.2</c:v>
                </c:pt>
                <c:pt idx="4">
                  <c:v>T.h S1 conc.1</c:v>
                </c:pt>
                <c:pt idx="5">
                  <c:v>T.h S1 conc.2</c:v>
                </c:pt>
                <c:pt idx="6">
                  <c:v>T.h S2 conc.1</c:v>
                </c:pt>
                <c:pt idx="7">
                  <c:v>T.h S2 conc.2</c:v>
                </c:pt>
                <c:pt idx="8">
                  <c:v>Cons conc.1</c:v>
                </c:pt>
                <c:pt idx="9">
                  <c:v>Cons conc.2</c:v>
                </c:pt>
              </c:strCache>
            </c:strRef>
          </c:cat>
          <c:val>
            <c:numRef>
              <c:f>'FRESH SHOOT WT POT YEAR 2'!$C$10:$C$19</c:f>
              <c:numCache>
                <c:formatCode>General</c:formatCode>
                <c:ptCount val="10"/>
                <c:pt idx="0">
                  <c:v>16.900000000000002</c:v>
                </c:pt>
                <c:pt idx="1">
                  <c:v>10.5</c:v>
                </c:pt>
                <c:pt idx="2">
                  <c:v>13.4</c:v>
                </c:pt>
                <c:pt idx="3">
                  <c:v>14.4</c:v>
                </c:pt>
                <c:pt idx="4">
                  <c:v>15.200000000000001</c:v>
                </c:pt>
                <c:pt idx="5">
                  <c:v>15.700000000000001</c:v>
                </c:pt>
                <c:pt idx="6">
                  <c:v>15.799999999999999</c:v>
                </c:pt>
                <c:pt idx="7">
                  <c:v>16.5</c:v>
                </c:pt>
                <c:pt idx="8">
                  <c:v>17.5</c:v>
                </c:pt>
                <c:pt idx="9">
                  <c:v>18.2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'FRESH SHOOT WT POT YEAR 2'!$D$10:$D$19</c15:f>
                <c15:dlblRangeCache>
                  <c:ptCount val="10"/>
                  <c:pt idx="0">
                    <c:v>a-c</c:v>
                  </c:pt>
                  <c:pt idx="1">
                    <c:v>f</c:v>
                  </c:pt>
                  <c:pt idx="2">
                    <c:v>e</c:v>
                  </c:pt>
                  <c:pt idx="3">
                    <c:v>de</c:v>
                  </c:pt>
                  <c:pt idx="4">
                    <c:v>cd</c:v>
                  </c:pt>
                  <c:pt idx="5">
                    <c:v>cd</c:v>
                  </c:pt>
                  <c:pt idx="6">
                    <c:v>b-d</c:v>
                  </c:pt>
                  <c:pt idx="7">
                    <c:v>a-c</c:v>
                  </c:pt>
                  <c:pt idx="8">
                    <c:v>ab</c:v>
                  </c:pt>
                  <c:pt idx="9">
                    <c:v>a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5583-4252-83CA-5F2C7FAD95B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4"/>
        <c:axId val="188921880"/>
        <c:axId val="188921096"/>
      </c:barChart>
      <c:catAx>
        <c:axId val="188921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096"/>
        <c:crosses val="autoZero"/>
        <c:auto val="1"/>
        <c:lblAlgn val="ctr"/>
        <c:lblOffset val="100"/>
        <c:noMultiLvlLbl val="0"/>
      </c:catAx>
      <c:valAx>
        <c:axId val="188921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sz="8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Fresh shoot weight (g)</a:t>
                </a:r>
                <a:r>
                  <a:rPr lang="en-GB" altLang="en-GB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1880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E8A4-4F2A-8792-7CEB2FD346D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E8A4-4F2A-8792-7CEB2FD346D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E8A4-4F2A-8792-7CEB2FD346D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E8A4-4F2A-8792-7CEB2FD346D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E8A4-4F2A-8792-7CEB2FD346D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E8A4-4F2A-8792-7CEB2FD346D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E8A4-4F2A-8792-7CEB2FD346D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E8A4-4F2A-8792-7CEB2FD346D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E8A4-4F2A-8792-7CEB2FD346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'FRESH SHOOT WT POT YEAR 2'!$R$18:$Z$18</c:f>
              <c:strCache>
                <c:ptCount val="9"/>
                <c:pt idx="0">
                  <c:v>PC</c:v>
                </c:pt>
                <c:pt idx="1">
                  <c:v>T.a conc.1</c:v>
                </c:pt>
                <c:pt idx="2">
                  <c:v>T.a conc.2</c:v>
                </c:pt>
                <c:pt idx="3">
                  <c:v>T.h S1 conc.1</c:v>
                </c:pt>
                <c:pt idx="4">
                  <c:v>T.h S1 conc.2</c:v>
                </c:pt>
                <c:pt idx="5">
                  <c:v>T.h S2 conc.1</c:v>
                </c:pt>
                <c:pt idx="6">
                  <c:v>T.h S2 conc.2</c:v>
                </c:pt>
                <c:pt idx="7">
                  <c:v>Cons conc.1</c:v>
                </c:pt>
                <c:pt idx="8">
                  <c:v>Cons conc.2</c:v>
                </c:pt>
              </c:strCache>
            </c:strRef>
          </c:cat>
          <c:val>
            <c:numRef>
              <c:f>'FRESH SHOOT WT POT YEAR 2'!$R$19:$Z$19</c:f>
              <c:numCache>
                <c:formatCode>General</c:formatCode>
                <c:ptCount val="9"/>
                <c:pt idx="0">
                  <c:v>37.869822485207109</c:v>
                </c:pt>
                <c:pt idx="1">
                  <c:v>20.710059171597642</c:v>
                </c:pt>
                <c:pt idx="2">
                  <c:v>14.792899408284033</c:v>
                </c:pt>
                <c:pt idx="3">
                  <c:v>10.059171597633142</c:v>
                </c:pt>
                <c:pt idx="4">
                  <c:v>7.1005917159763374</c:v>
                </c:pt>
                <c:pt idx="5">
                  <c:v>6.5088757396449886</c:v>
                </c:pt>
                <c:pt idx="6">
                  <c:v>2.3668639053254563</c:v>
                </c:pt>
                <c:pt idx="7">
                  <c:v>-3.5502958579881527</c:v>
                </c:pt>
                <c:pt idx="8">
                  <c:v>-7.6923076923076747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8A4-4F2A-8792-7CEB2FD34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b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Treatments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Decrease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over Control</a:t>
                </a:r>
                <a:endParaRPr lang="en-US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6D89-4E78-AF01-C927F8640BD6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6D89-4E78-AF01-C927F8640BD6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6D89-4E78-AF01-C927F8640BD6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6D89-4E78-AF01-C927F8640BD6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6D89-4E78-AF01-C927F8640BD6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6D89-4E78-AF01-C927F8640BD6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6D89-4E78-AF01-C927F8640BD6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ur-PK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6D89-4E78-AF01-C927F8640BD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PK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'FRESH SHOOT WT POT YEAR 2'!$S$27:$Z$27</c:f>
              <c:strCache>
                <c:ptCount val="8"/>
                <c:pt idx="0">
                  <c:v>T.a conc.1</c:v>
                </c:pt>
                <c:pt idx="1">
                  <c:v>T.a conc.2</c:v>
                </c:pt>
                <c:pt idx="2">
                  <c:v>T.h S1 conc.1</c:v>
                </c:pt>
                <c:pt idx="3">
                  <c:v>T.h S1 conc.2</c:v>
                </c:pt>
                <c:pt idx="4">
                  <c:v>T.h S2 conc.1</c:v>
                </c:pt>
                <c:pt idx="5">
                  <c:v>T.h S2 conc.2</c:v>
                </c:pt>
                <c:pt idx="6">
                  <c:v>Cons conc.1</c:v>
                </c:pt>
                <c:pt idx="7">
                  <c:v>Cons conc.2</c:v>
                </c:pt>
              </c:strCache>
            </c:strRef>
          </c:cat>
          <c:val>
            <c:numRef>
              <c:f>'FRESH SHOOT WT POT YEAR 2'!$S$28:$Z$28</c:f>
              <c:numCache>
                <c:formatCode>General</c:formatCode>
                <c:ptCount val="8"/>
                <c:pt idx="0">
                  <c:v>-27.61904761904762</c:v>
                </c:pt>
                <c:pt idx="1">
                  <c:v>-37.142857142857146</c:v>
                </c:pt>
                <c:pt idx="2">
                  <c:v>-44.761904761904766</c:v>
                </c:pt>
                <c:pt idx="3">
                  <c:v>-49.52380952380954</c:v>
                </c:pt>
                <c:pt idx="4">
                  <c:v>-50.47619047619046</c:v>
                </c:pt>
                <c:pt idx="5">
                  <c:v>-57.142857142857139</c:v>
                </c:pt>
                <c:pt idx="6">
                  <c:v>-66.666666666666657</c:v>
                </c:pt>
                <c:pt idx="7">
                  <c:v>-73.333333333333329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9-4E78-AF01-C927F8640BD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2"/>
        <c:overlap val="75"/>
        <c:axId val="188923056"/>
        <c:axId val="245123912"/>
      </c:barChart>
      <c:catAx>
        <c:axId val="1889230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sz="1000" b="0" i="0" u="none" strike="noStrike" baseline="0">
                    <a:effectLst/>
                  </a:rPr>
                  <a:t>Treatments</a:t>
                </a:r>
                <a:r>
                  <a:rPr lang="en-US" sz="1000" b="0" i="0" u="none" strike="noStrike" baseline="0"/>
                  <a:t>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245123912"/>
        <c:crosses val="autoZero"/>
        <c:auto val="1"/>
        <c:lblAlgn val="ctr"/>
        <c:lblOffset val="100"/>
        <c:noMultiLvlLbl val="0"/>
      </c:catAx>
      <c:valAx>
        <c:axId val="2451239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/>
                  <a:t>Increase over</a:t>
                </a:r>
                <a:r>
                  <a:rPr lang="en-GB" baseline="0"/>
                  <a:t> PC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PK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PK"/>
          </a:p>
        </c:txPr>
        <c:crossAx val="188923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333047</xdr:colOff>
      <xdr:row>9</xdr:row>
      <xdr:rowOff>8204</xdr:rowOff>
    </xdr:from>
    <xdr:to>
      <xdr:col>12</xdr:col>
      <xdr:colOff>612333</xdr:colOff>
      <xdr:row>22</xdr:row>
      <xdr:rowOff>200025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397765</xdr:colOff>
      <xdr:row>24</xdr:row>
      <xdr:rowOff>18407</xdr:rowOff>
    </xdr:from>
    <xdr:to>
      <xdr:col>12</xdr:col>
      <xdr:colOff>674204</xdr:colOff>
      <xdr:row>37</xdr:row>
      <xdr:rowOff>115809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442130</xdr:colOff>
      <xdr:row>38</xdr:row>
      <xdr:rowOff>96254</xdr:rowOff>
    </xdr:from>
    <xdr:to>
      <xdr:col>12</xdr:col>
      <xdr:colOff>657572</xdr:colOff>
      <xdr:row>50</xdr:row>
      <xdr:rowOff>83882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8</xdr:col>
      <xdr:colOff>490220</xdr:colOff>
      <xdr:row>14</xdr:row>
      <xdr:rowOff>26416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2B362F-A53A-894A-8D10-B776D311E2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14</xdr:row>
      <xdr:rowOff>0</xdr:rowOff>
    </xdr:from>
    <xdr:to>
      <xdr:col>8</xdr:col>
      <xdr:colOff>490220</xdr:colOff>
      <xdr:row>28</xdr:row>
      <xdr:rowOff>26416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FC1A3FE-515A-EE47-88B4-0465D5C817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0</xdr:colOff>
      <xdr:row>27</xdr:row>
      <xdr:rowOff>203199</xdr:rowOff>
    </xdr:from>
    <xdr:to>
      <xdr:col>8</xdr:col>
      <xdr:colOff>490220</xdr:colOff>
      <xdr:row>42</xdr:row>
      <xdr:rowOff>26415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43ECA6F-8D45-A449-BE2A-612546FF36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0.94132</cdr:x>
      <cdr:y>0.0252</cdr:y>
    </cdr:from>
    <cdr:to>
      <cdr:x>1</cdr:x>
      <cdr:y>0.15346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74AA64F-650C-3AA4-C214-842EB33DFCCA}"/>
            </a:ext>
          </a:extLst>
        </cdr:cNvPr>
        <cdr:cNvSpPr txBox="1"/>
      </cdr:nvSpPr>
      <cdr:spPr>
        <a:xfrm xmlns:a="http://schemas.openxmlformats.org/drawingml/2006/main">
          <a:off x="4348739" y="72518"/>
          <a:ext cx="270886" cy="3690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latin typeface="Arial" panose="020B0604020202020204" pitchFamily="34" charset="0"/>
              <a:cs typeface="Arial" panose="020B0604020202020204" pitchFamily="34" charset="0"/>
            </a:rPr>
            <a:t>A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0.94132</cdr:x>
      <cdr:y>0.00658</cdr:y>
    </cdr:from>
    <cdr:to>
      <cdr:x>1</cdr:x>
      <cdr:y>0.13484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4EB8D56-BD5B-3888-02DD-E95AA074D32A}"/>
            </a:ext>
          </a:extLst>
        </cdr:cNvPr>
        <cdr:cNvSpPr txBox="1"/>
      </cdr:nvSpPr>
      <cdr:spPr>
        <a:xfrm xmlns:a="http://schemas.openxmlformats.org/drawingml/2006/main">
          <a:off x="4345495" y="18928"/>
          <a:ext cx="270886" cy="3690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latin typeface="Arial" panose="020B0604020202020204" pitchFamily="34" charset="0"/>
              <a:cs typeface="Arial" panose="020B0604020202020204" pitchFamily="34" charset="0"/>
            </a:rPr>
            <a:t>B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0.94132</cdr:x>
      <cdr:y>0.00658</cdr:y>
    </cdr:from>
    <cdr:to>
      <cdr:x>1</cdr:x>
      <cdr:y>0.13482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6BC92FD-82E1-BD5B-2A51-828409F6CF17}"/>
            </a:ext>
          </a:extLst>
        </cdr:cNvPr>
        <cdr:cNvSpPr txBox="1"/>
      </cdr:nvSpPr>
      <cdr:spPr>
        <a:xfrm xmlns:a="http://schemas.openxmlformats.org/drawingml/2006/main">
          <a:off x="4345495" y="18931"/>
          <a:ext cx="270886" cy="3690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latin typeface="Arial" panose="020B0604020202020204" pitchFamily="34" charset="0"/>
              <a:cs typeface="Arial" panose="020B0604020202020204" pitchFamily="34" charset="0"/>
            </a:rPr>
            <a:t>C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333047</xdr:colOff>
      <xdr:row>9</xdr:row>
      <xdr:rowOff>8204</xdr:rowOff>
    </xdr:from>
    <xdr:to>
      <xdr:col>12</xdr:col>
      <xdr:colOff>612333</xdr:colOff>
      <xdr:row>22</xdr:row>
      <xdr:rowOff>200025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397765</xdr:colOff>
      <xdr:row>24</xdr:row>
      <xdr:rowOff>18407</xdr:rowOff>
    </xdr:from>
    <xdr:to>
      <xdr:col>12</xdr:col>
      <xdr:colOff>674204</xdr:colOff>
      <xdr:row>37</xdr:row>
      <xdr:rowOff>115809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442130</xdr:colOff>
      <xdr:row>38</xdr:row>
      <xdr:rowOff>96254</xdr:rowOff>
    </xdr:from>
    <xdr:to>
      <xdr:col>12</xdr:col>
      <xdr:colOff>657572</xdr:colOff>
      <xdr:row>50</xdr:row>
      <xdr:rowOff>83882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333047</xdr:colOff>
      <xdr:row>9</xdr:row>
      <xdr:rowOff>8204</xdr:rowOff>
    </xdr:from>
    <xdr:to>
      <xdr:col>12</xdr:col>
      <xdr:colOff>612333</xdr:colOff>
      <xdr:row>22</xdr:row>
      <xdr:rowOff>200025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397765</xdr:colOff>
      <xdr:row>24</xdr:row>
      <xdr:rowOff>18407</xdr:rowOff>
    </xdr:from>
    <xdr:to>
      <xdr:col>12</xdr:col>
      <xdr:colOff>674204</xdr:colOff>
      <xdr:row>37</xdr:row>
      <xdr:rowOff>115809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442130</xdr:colOff>
      <xdr:row>38</xdr:row>
      <xdr:rowOff>96254</xdr:rowOff>
    </xdr:from>
    <xdr:to>
      <xdr:col>12</xdr:col>
      <xdr:colOff>657572</xdr:colOff>
      <xdr:row>50</xdr:row>
      <xdr:rowOff>83882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333047</xdr:colOff>
      <xdr:row>9</xdr:row>
      <xdr:rowOff>8204</xdr:rowOff>
    </xdr:from>
    <xdr:to>
      <xdr:col>12</xdr:col>
      <xdr:colOff>612333</xdr:colOff>
      <xdr:row>22</xdr:row>
      <xdr:rowOff>200025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397765</xdr:colOff>
      <xdr:row>24</xdr:row>
      <xdr:rowOff>18407</xdr:rowOff>
    </xdr:from>
    <xdr:to>
      <xdr:col>12</xdr:col>
      <xdr:colOff>674204</xdr:colOff>
      <xdr:row>37</xdr:row>
      <xdr:rowOff>115809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442130</xdr:colOff>
      <xdr:row>38</xdr:row>
      <xdr:rowOff>96254</xdr:rowOff>
    </xdr:from>
    <xdr:to>
      <xdr:col>12</xdr:col>
      <xdr:colOff>657572</xdr:colOff>
      <xdr:row>50</xdr:row>
      <xdr:rowOff>83882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333047</xdr:colOff>
      <xdr:row>10</xdr:row>
      <xdr:rowOff>8204</xdr:rowOff>
    </xdr:from>
    <xdr:to>
      <xdr:col>12</xdr:col>
      <xdr:colOff>612333</xdr:colOff>
      <xdr:row>23</xdr:row>
      <xdr:rowOff>200025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397765</xdr:colOff>
      <xdr:row>25</xdr:row>
      <xdr:rowOff>18407</xdr:rowOff>
    </xdr:from>
    <xdr:to>
      <xdr:col>12</xdr:col>
      <xdr:colOff>674204</xdr:colOff>
      <xdr:row>38</xdr:row>
      <xdr:rowOff>115809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442130</xdr:colOff>
      <xdr:row>39</xdr:row>
      <xdr:rowOff>96254</xdr:rowOff>
    </xdr:from>
    <xdr:to>
      <xdr:col>12</xdr:col>
      <xdr:colOff>657572</xdr:colOff>
      <xdr:row>51</xdr:row>
      <xdr:rowOff>83882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60"/>
  <sheetViews>
    <sheetView topLeftCell="A7" zoomScale="130" zoomScaleNormal="130" workbookViewId="0">
      <selection activeCell="B10" sqref="B10:B11"/>
    </sheetView>
  </sheetViews>
  <sheetFormatPr baseColWidth="10" defaultColWidth="11" defaultRowHeight="16" x14ac:dyDescent="0.2"/>
  <cols>
    <col min="1" max="1" width="16" customWidth="1"/>
    <col min="9" max="9" width="13.1640625" customWidth="1"/>
  </cols>
  <sheetData>
    <row r="1" spans="1:27" x14ac:dyDescent="0.2">
      <c r="B1">
        <v>32.299999999999997</v>
      </c>
      <c r="C1">
        <v>25</v>
      </c>
      <c r="D1">
        <v>31.5</v>
      </c>
      <c r="E1">
        <v>34.1</v>
      </c>
      <c r="F1">
        <v>35.9</v>
      </c>
      <c r="G1">
        <v>36.799999999999997</v>
      </c>
      <c r="H1">
        <v>37</v>
      </c>
      <c r="I1" s="8">
        <v>38.5</v>
      </c>
      <c r="J1">
        <v>41</v>
      </c>
      <c r="K1">
        <v>43</v>
      </c>
    </row>
    <row r="2" spans="1:27" x14ac:dyDescent="0.2">
      <c r="A2" s="1"/>
      <c r="B2" s="1" t="s">
        <v>0</v>
      </c>
      <c r="C2" s="1" t="s">
        <v>1</v>
      </c>
      <c r="D2" s="1" t="s">
        <v>2</v>
      </c>
      <c r="E2" s="1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</row>
    <row r="3" spans="1:27" x14ac:dyDescent="0.2">
      <c r="A3" s="3" t="s">
        <v>10</v>
      </c>
      <c r="B3" s="1">
        <v>34.4</v>
      </c>
      <c r="C3" s="1">
        <v>25</v>
      </c>
      <c r="D3" s="1">
        <v>32.4</v>
      </c>
      <c r="E3" s="1">
        <v>33.799999999999997</v>
      </c>
      <c r="F3" s="1">
        <v>37</v>
      </c>
      <c r="G3" s="1">
        <v>36.6</v>
      </c>
      <c r="H3" s="1">
        <v>37</v>
      </c>
      <c r="I3" s="1">
        <v>36.5</v>
      </c>
      <c r="J3" s="1">
        <v>41</v>
      </c>
      <c r="K3" s="1">
        <v>41</v>
      </c>
    </row>
    <row r="4" spans="1:27" x14ac:dyDescent="0.2">
      <c r="A4" s="3" t="s">
        <v>11</v>
      </c>
      <c r="B4" s="1">
        <v>32.5</v>
      </c>
      <c r="C4" s="1">
        <v>23</v>
      </c>
      <c r="D4" s="1">
        <v>29.5</v>
      </c>
      <c r="E4" s="1">
        <v>35.5</v>
      </c>
      <c r="F4" s="1">
        <v>36.1</v>
      </c>
      <c r="G4" s="1">
        <v>38.5</v>
      </c>
      <c r="H4" s="1">
        <v>39</v>
      </c>
      <c r="I4" s="1">
        <v>38.200000000000003</v>
      </c>
      <c r="J4" s="1">
        <v>43</v>
      </c>
      <c r="K4" s="1">
        <v>45</v>
      </c>
    </row>
    <row r="5" spans="1:27" x14ac:dyDescent="0.2">
      <c r="A5" s="3" t="s">
        <v>12</v>
      </c>
      <c r="B5" s="1">
        <v>30</v>
      </c>
      <c r="C5" s="1">
        <v>27</v>
      </c>
      <c r="D5" s="1">
        <v>32.6</v>
      </c>
      <c r="E5" s="1">
        <v>33</v>
      </c>
      <c r="F5" s="1">
        <v>34.6</v>
      </c>
      <c r="G5" s="1">
        <v>35.299999999999997</v>
      </c>
      <c r="H5" s="1">
        <v>35</v>
      </c>
      <c r="I5" s="1">
        <v>40.799999999999997</v>
      </c>
      <c r="J5" s="1">
        <v>39</v>
      </c>
      <c r="K5" s="1">
        <v>43</v>
      </c>
    </row>
    <row r="6" spans="1:27" x14ac:dyDescent="0.2">
      <c r="A6" s="3" t="s">
        <v>13</v>
      </c>
      <c r="B6" s="1">
        <f t="shared" ref="B6:K6" si="0">AVERAGE(B3:B5)</f>
        <v>32.300000000000004</v>
      </c>
      <c r="C6" s="1">
        <f t="shared" si="0"/>
        <v>25</v>
      </c>
      <c r="D6" s="1">
        <f t="shared" si="0"/>
        <v>31.5</v>
      </c>
      <c r="E6" s="1">
        <f t="shared" si="0"/>
        <v>34.1</v>
      </c>
      <c r="F6" s="1">
        <f t="shared" si="0"/>
        <v>35.9</v>
      </c>
      <c r="G6" s="1">
        <f t="shared" si="0"/>
        <v>36.799999999999997</v>
      </c>
      <c r="H6" s="1">
        <f t="shared" si="0"/>
        <v>37</v>
      </c>
      <c r="I6" s="1">
        <f t="shared" si="0"/>
        <v>38.5</v>
      </c>
      <c r="J6" s="1">
        <f t="shared" si="0"/>
        <v>41</v>
      </c>
      <c r="K6" s="1">
        <f t="shared" si="0"/>
        <v>43</v>
      </c>
    </row>
    <row r="7" spans="1:27" x14ac:dyDescent="0.2">
      <c r="A7" s="3" t="s">
        <v>14</v>
      </c>
      <c r="B7" s="1">
        <f t="shared" ref="B7:K7" si="1">STDEVA(B3:B5)</f>
        <v>2.2068076490713904</v>
      </c>
      <c r="C7" s="1">
        <f t="shared" si="1"/>
        <v>2</v>
      </c>
      <c r="D7" s="1">
        <f t="shared" si="1"/>
        <v>1.7349351572897471</v>
      </c>
      <c r="E7" s="1">
        <f t="shared" si="1"/>
        <v>1.2767145334803707</v>
      </c>
      <c r="F7" s="1">
        <f t="shared" si="1"/>
        <v>1.2124355652982135</v>
      </c>
      <c r="G7" s="1">
        <f t="shared" si="1"/>
        <v>1.6093476939431093</v>
      </c>
      <c r="H7" s="1">
        <f t="shared" si="1"/>
        <v>2</v>
      </c>
      <c r="I7" s="1">
        <f t="shared" si="1"/>
        <v>2.1656407827707698</v>
      </c>
      <c r="J7" s="1">
        <f t="shared" si="1"/>
        <v>2</v>
      </c>
      <c r="K7" s="1">
        <f t="shared" si="1"/>
        <v>2</v>
      </c>
      <c r="R7" s="13" t="s">
        <v>15</v>
      </c>
      <c r="S7" s="13"/>
      <c r="T7" s="13"/>
      <c r="U7" s="13"/>
      <c r="V7" s="13"/>
      <c r="W7" s="13"/>
      <c r="X7" s="13"/>
      <c r="Y7" s="13"/>
    </row>
    <row r="8" spans="1:27" x14ac:dyDescent="0.2">
      <c r="A8" s="4" t="s">
        <v>16</v>
      </c>
      <c r="B8" s="5">
        <f t="shared" ref="B8:K8" si="2">STDEV(B3:B5)/SQRT(COUNT(B3:B5))</f>
        <v>1.2741009902410925</v>
      </c>
      <c r="C8" s="5">
        <f t="shared" si="2"/>
        <v>1.1547005383792517</v>
      </c>
      <c r="D8" s="5">
        <f t="shared" si="2"/>
        <v>1.0016652800877812</v>
      </c>
      <c r="E8" s="5">
        <f t="shared" si="2"/>
        <v>0.73711147958319956</v>
      </c>
      <c r="F8" s="5">
        <f t="shared" si="2"/>
        <v>0.69999999999999973</v>
      </c>
      <c r="G8" s="5">
        <f t="shared" si="2"/>
        <v>0.92915732431775766</v>
      </c>
      <c r="H8" s="5">
        <f t="shared" si="2"/>
        <v>1.1547005383792517</v>
      </c>
      <c r="I8" s="5">
        <f t="shared" si="2"/>
        <v>1.2503332889007359</v>
      </c>
      <c r="J8" s="5">
        <f t="shared" si="2"/>
        <v>1.1547005383792517</v>
      </c>
      <c r="K8" s="5">
        <f t="shared" si="2"/>
        <v>1.1547005383792517</v>
      </c>
      <c r="R8" s="13"/>
      <c r="S8" s="13"/>
      <c r="T8" s="13"/>
      <c r="U8" s="13"/>
      <c r="V8" s="13"/>
      <c r="W8" s="13"/>
      <c r="X8" s="13"/>
      <c r="Y8" s="13"/>
    </row>
    <row r="9" spans="1:27" x14ac:dyDescent="0.2">
      <c r="A9" s="1"/>
      <c r="B9" s="14" t="s">
        <v>17</v>
      </c>
      <c r="C9" s="14"/>
      <c r="D9" s="5" t="s">
        <v>18</v>
      </c>
      <c r="E9" s="4"/>
      <c r="F9" s="1"/>
      <c r="G9" s="1"/>
      <c r="R9" s="13"/>
      <c r="S9" s="13"/>
      <c r="T9" s="13"/>
      <c r="U9" s="13"/>
      <c r="V9" s="13"/>
      <c r="W9" s="13"/>
      <c r="X9" s="13"/>
      <c r="Y9" s="13"/>
    </row>
    <row r="10" spans="1:27" x14ac:dyDescent="0.2">
      <c r="A10" s="1"/>
      <c r="B10" s="18" t="s">
        <v>44</v>
      </c>
      <c r="C10" s="1">
        <f>B6</f>
        <v>32.300000000000004</v>
      </c>
      <c r="D10" s="1" t="s">
        <v>22</v>
      </c>
      <c r="E10" s="1"/>
      <c r="F10" s="1"/>
      <c r="G10" s="1"/>
    </row>
    <row r="11" spans="1:27" x14ac:dyDescent="0.2">
      <c r="A11" s="1"/>
      <c r="B11" s="18" t="s">
        <v>45</v>
      </c>
      <c r="C11" s="1">
        <f>C6</f>
        <v>25</v>
      </c>
      <c r="D11" s="1" t="s">
        <v>24</v>
      </c>
      <c r="E11" s="1"/>
      <c r="F11" s="1"/>
      <c r="G11" s="1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7" x14ac:dyDescent="0.2">
      <c r="A12" s="1"/>
      <c r="B12" s="1" t="s">
        <v>2</v>
      </c>
      <c r="C12" s="1">
        <f>D6</f>
        <v>31.5</v>
      </c>
      <c r="D12" s="1" t="s">
        <v>22</v>
      </c>
      <c r="E12" s="1"/>
      <c r="F12" s="1"/>
      <c r="G12" s="1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pans="1:27" x14ac:dyDescent="0.2">
      <c r="A13" s="1"/>
      <c r="B13" s="1" t="s">
        <v>3</v>
      </c>
      <c r="C13" s="1">
        <f>E6</f>
        <v>34.1</v>
      </c>
      <c r="D13" s="1" t="s">
        <v>32</v>
      </c>
      <c r="E13" s="1"/>
      <c r="F13" s="1"/>
      <c r="G13" s="1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</row>
    <row r="14" spans="1:27" x14ac:dyDescent="0.2">
      <c r="A14" s="1"/>
      <c r="B14" s="2" t="s">
        <v>4</v>
      </c>
      <c r="C14" s="1">
        <f>F6</f>
        <v>35.9</v>
      </c>
      <c r="D14" s="1" t="s">
        <v>33</v>
      </c>
      <c r="E14" s="1"/>
      <c r="F14" s="1"/>
      <c r="G14" s="1"/>
      <c r="N14" s="10" t="s">
        <v>42</v>
      </c>
      <c r="P14" s="10"/>
      <c r="Q14" s="10"/>
      <c r="R14" s="15" t="s">
        <v>23</v>
      </c>
      <c r="S14" s="15"/>
      <c r="T14" s="15"/>
      <c r="U14" s="10"/>
      <c r="V14" s="10"/>
      <c r="W14" s="10"/>
      <c r="X14" s="10"/>
      <c r="Y14" s="10"/>
      <c r="Z14" s="10"/>
      <c r="AA14" s="10"/>
    </row>
    <row r="15" spans="1:27" x14ac:dyDescent="0.2">
      <c r="A15" s="1"/>
      <c r="B15" s="2" t="s">
        <v>5</v>
      </c>
      <c r="C15" s="1">
        <f>G6</f>
        <v>36.799999999999997</v>
      </c>
      <c r="D15" s="1" t="s">
        <v>33</v>
      </c>
      <c r="E15" s="1"/>
      <c r="F15" s="1"/>
      <c r="G15" s="1"/>
      <c r="P15" s="10"/>
      <c r="Q15" s="10"/>
      <c r="R15" s="11" t="s">
        <v>1</v>
      </c>
      <c r="S15" s="11" t="s">
        <v>2</v>
      </c>
      <c r="T15" s="11" t="s">
        <v>3</v>
      </c>
      <c r="U15" s="11" t="s">
        <v>4</v>
      </c>
      <c r="V15" s="11" t="s">
        <v>5</v>
      </c>
      <c r="W15" s="11" t="s">
        <v>6</v>
      </c>
      <c r="X15" s="11" t="s">
        <v>7</v>
      </c>
      <c r="Y15" s="11" t="s">
        <v>8</v>
      </c>
      <c r="Z15" s="11" t="s">
        <v>9</v>
      </c>
      <c r="AA15" s="10"/>
    </row>
    <row r="16" spans="1:27" x14ac:dyDescent="0.2">
      <c r="B16" s="2" t="s">
        <v>6</v>
      </c>
      <c r="C16" s="1">
        <f>H6</f>
        <v>37</v>
      </c>
      <c r="D16" s="1" t="s">
        <v>33</v>
      </c>
      <c r="P16" s="10"/>
      <c r="Q16" s="10"/>
      <c r="R16" s="10">
        <f>B6-C6</f>
        <v>7.3000000000000043</v>
      </c>
      <c r="S16" s="10">
        <f>B6-D6</f>
        <v>0.80000000000000426</v>
      </c>
      <c r="T16" s="10">
        <f>B6-E6</f>
        <v>-1.7999999999999972</v>
      </c>
      <c r="U16" s="10">
        <f>B6-F6</f>
        <v>-3.5999999999999943</v>
      </c>
      <c r="V16" s="10">
        <f>B6-G6</f>
        <v>-4.4999999999999929</v>
      </c>
      <c r="W16" s="10">
        <f>B6-H6</f>
        <v>-4.6999999999999957</v>
      </c>
      <c r="X16" s="10">
        <f>B6-I6</f>
        <v>-6.1999999999999957</v>
      </c>
      <c r="Y16" s="10">
        <f>B6-J6</f>
        <v>-8.6999999999999957</v>
      </c>
      <c r="Z16" s="10">
        <f>B6-K6</f>
        <v>-10.699999999999996</v>
      </c>
      <c r="AA16" s="10"/>
    </row>
    <row r="17" spans="1:27" x14ac:dyDescent="0.2">
      <c r="B17" s="2" t="s">
        <v>7</v>
      </c>
      <c r="C17" s="1">
        <f>I6</f>
        <v>38.5</v>
      </c>
      <c r="D17" s="1" t="s">
        <v>34</v>
      </c>
      <c r="P17" s="10"/>
      <c r="Q17" s="10"/>
      <c r="R17" s="10">
        <f>R16/B6</f>
        <v>0.22600619195046451</v>
      </c>
      <c r="S17" s="10">
        <f>S16/B6</f>
        <v>2.4767801857585269E-2</v>
      </c>
      <c r="T17" s="10">
        <f>T16/B6</f>
        <v>-5.5727554179566471E-2</v>
      </c>
      <c r="U17" s="10">
        <f>U16/B6</f>
        <v>-0.11145510835913294</v>
      </c>
      <c r="V17" s="10">
        <f>V16/B6</f>
        <v>-0.13931888544891616</v>
      </c>
      <c r="W17" s="10">
        <f>W16/B6</f>
        <v>-0.14551083591331254</v>
      </c>
      <c r="X17" s="10">
        <f>X16/B6</f>
        <v>-0.19195046439628466</v>
      </c>
      <c r="Y17" s="10">
        <f>Y16/B6</f>
        <v>-0.26934984520123822</v>
      </c>
      <c r="Z17" s="10">
        <f>Z16/B6</f>
        <v>-0.33126934984520107</v>
      </c>
      <c r="AA17" s="10"/>
    </row>
    <row r="18" spans="1:27" x14ac:dyDescent="0.2">
      <c r="B18" s="2" t="s">
        <v>8</v>
      </c>
      <c r="C18" s="1">
        <f>J6</f>
        <v>41</v>
      </c>
      <c r="D18" s="1" t="s">
        <v>35</v>
      </c>
      <c r="P18" s="10"/>
      <c r="Q18" s="10"/>
      <c r="R18" s="11" t="s">
        <v>1</v>
      </c>
      <c r="S18" s="11" t="s">
        <v>2</v>
      </c>
      <c r="T18" s="11" t="s">
        <v>3</v>
      </c>
      <c r="U18" s="11" t="s">
        <v>4</v>
      </c>
      <c r="V18" s="11" t="s">
        <v>5</v>
      </c>
      <c r="W18" s="11" t="s">
        <v>6</v>
      </c>
      <c r="X18" s="11" t="s">
        <v>7</v>
      </c>
      <c r="Y18" s="11" t="s">
        <v>8</v>
      </c>
      <c r="Z18" s="11" t="s">
        <v>9</v>
      </c>
      <c r="AA18" s="10"/>
    </row>
    <row r="19" spans="1:27" x14ac:dyDescent="0.2">
      <c r="B19" s="2" t="s">
        <v>9</v>
      </c>
      <c r="C19" s="1">
        <f>K6</f>
        <v>43</v>
      </c>
      <c r="D19" s="1" t="s">
        <v>19</v>
      </c>
      <c r="P19" s="10"/>
      <c r="Q19" s="10"/>
      <c r="R19" s="11">
        <f t="shared" ref="R19:Z19" si="3">R17*100</f>
        <v>22.600619195046452</v>
      </c>
      <c r="S19" s="11">
        <f t="shared" si="3"/>
        <v>2.476780185758527</v>
      </c>
      <c r="T19" s="11">
        <f t="shared" si="3"/>
        <v>-5.572755417956647</v>
      </c>
      <c r="U19" s="11">
        <f t="shared" si="3"/>
        <v>-11.145510835913294</v>
      </c>
      <c r="V19" s="11">
        <f t="shared" si="3"/>
        <v>-13.931888544891615</v>
      </c>
      <c r="W19" s="11">
        <f t="shared" si="3"/>
        <v>-14.551083591331254</v>
      </c>
      <c r="X19" s="11">
        <f t="shared" si="3"/>
        <v>-19.195046439628467</v>
      </c>
      <c r="Y19" s="11">
        <f t="shared" si="3"/>
        <v>-26.934984520123823</v>
      </c>
      <c r="Z19" s="11">
        <f t="shared" si="3"/>
        <v>-33.126934984520105</v>
      </c>
      <c r="AA19" s="10"/>
    </row>
    <row r="20" spans="1:27" x14ac:dyDescent="0.2">
      <c r="B20" s="1"/>
      <c r="C20" s="1"/>
      <c r="D20" s="1"/>
      <c r="P20" s="10"/>
      <c r="Q20" s="10"/>
      <c r="R20" s="12">
        <f t="shared" ref="R20:Z20" si="4">R17</f>
        <v>0.22600619195046451</v>
      </c>
      <c r="S20" s="12">
        <f t="shared" si="4"/>
        <v>2.4767801857585269E-2</v>
      </c>
      <c r="T20" s="12">
        <f t="shared" si="4"/>
        <v>-5.5727554179566471E-2</v>
      </c>
      <c r="U20" s="12">
        <f t="shared" si="4"/>
        <v>-0.11145510835913294</v>
      </c>
      <c r="V20" s="12">
        <f t="shared" si="4"/>
        <v>-0.13931888544891616</v>
      </c>
      <c r="W20" s="12">
        <f t="shared" si="4"/>
        <v>-0.14551083591331254</v>
      </c>
      <c r="X20" s="12">
        <f t="shared" si="4"/>
        <v>-0.19195046439628466</v>
      </c>
      <c r="Y20" s="12">
        <f t="shared" si="4"/>
        <v>-0.26934984520123822</v>
      </c>
      <c r="Z20" s="12">
        <f t="shared" si="4"/>
        <v>-0.33126934984520107</v>
      </c>
      <c r="AA20" s="10"/>
    </row>
    <row r="21" spans="1:27" x14ac:dyDescent="0.2"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 x14ac:dyDescent="0.2"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x14ac:dyDescent="0.2"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</row>
    <row r="24" spans="1:27" x14ac:dyDescent="0.2">
      <c r="P24" s="10"/>
      <c r="Q24" s="10"/>
      <c r="R24" s="11" t="s">
        <v>1</v>
      </c>
      <c r="S24" s="11" t="s">
        <v>2</v>
      </c>
      <c r="T24" s="11" t="s">
        <v>3</v>
      </c>
      <c r="U24" s="11" t="s">
        <v>4</v>
      </c>
      <c r="V24" s="11" t="s">
        <v>5</v>
      </c>
      <c r="W24" s="11" t="s">
        <v>6</v>
      </c>
      <c r="X24" s="11" t="s">
        <v>7</v>
      </c>
      <c r="Y24" s="11" t="s">
        <v>8</v>
      </c>
      <c r="Z24" s="11" t="s">
        <v>9</v>
      </c>
      <c r="AA24" s="10"/>
    </row>
    <row r="25" spans="1:27" x14ac:dyDescent="0.2">
      <c r="P25" s="10"/>
      <c r="Q25" s="10"/>
      <c r="R25" s="10"/>
      <c r="S25" s="10">
        <f>C6-D6</f>
        <v>-6.5</v>
      </c>
      <c r="T25" s="10">
        <f>C6-E6</f>
        <v>-9.1000000000000014</v>
      </c>
      <c r="U25" s="10">
        <f>C6-F6</f>
        <v>-10.899999999999999</v>
      </c>
      <c r="V25" s="10">
        <f>C6-G6</f>
        <v>-11.799999999999997</v>
      </c>
      <c r="W25" s="10">
        <f>C6-H6</f>
        <v>-12</v>
      </c>
      <c r="X25" s="10">
        <f>C6-I6</f>
        <v>-13.5</v>
      </c>
      <c r="Y25" s="10">
        <f>C6-J6</f>
        <v>-16</v>
      </c>
      <c r="Z25" s="10">
        <f>C6-K6</f>
        <v>-18</v>
      </c>
      <c r="AA25" s="10"/>
    </row>
    <row r="26" spans="1:27" x14ac:dyDescent="0.2">
      <c r="P26" s="10"/>
      <c r="Q26" s="10"/>
      <c r="R26" s="10"/>
      <c r="S26" s="10">
        <f>S25/C6</f>
        <v>-0.26</v>
      </c>
      <c r="T26" s="10">
        <f>T25/C6</f>
        <v>-0.36400000000000005</v>
      </c>
      <c r="U26" s="10">
        <f>U25/C6</f>
        <v>-0.43599999999999994</v>
      </c>
      <c r="V26" s="10">
        <f>V25/C6</f>
        <v>-0.47199999999999986</v>
      </c>
      <c r="W26" s="10">
        <f>W25/C6</f>
        <v>-0.48</v>
      </c>
      <c r="X26" s="10">
        <f>X25/C6</f>
        <v>-0.54</v>
      </c>
      <c r="Y26" s="10">
        <f>Y25/C6</f>
        <v>-0.64</v>
      </c>
      <c r="Z26" s="10">
        <f>Z25/C6</f>
        <v>-0.72</v>
      </c>
      <c r="AA26" s="10"/>
    </row>
    <row r="27" spans="1:27" x14ac:dyDescent="0.2">
      <c r="N27" s="10" t="s">
        <v>43</v>
      </c>
      <c r="P27" s="10"/>
      <c r="Q27" s="10"/>
      <c r="R27" s="11" t="s">
        <v>1</v>
      </c>
      <c r="S27" s="11" t="s">
        <v>2</v>
      </c>
      <c r="T27" s="11" t="s">
        <v>3</v>
      </c>
      <c r="U27" s="11" t="s">
        <v>4</v>
      </c>
      <c r="V27" s="11" t="s">
        <v>5</v>
      </c>
      <c r="W27" s="11" t="s">
        <v>6</v>
      </c>
      <c r="X27" s="11" t="s">
        <v>7</v>
      </c>
      <c r="Y27" s="11" t="s">
        <v>8</v>
      </c>
      <c r="Z27" s="11" t="s">
        <v>9</v>
      </c>
      <c r="AA27" s="10"/>
    </row>
    <row r="28" spans="1:27" x14ac:dyDescent="0.2">
      <c r="A28" s="16" t="s">
        <v>25</v>
      </c>
      <c r="B28" s="16"/>
      <c r="P28" s="10"/>
      <c r="Q28" s="10"/>
      <c r="R28" s="11"/>
      <c r="S28" s="11">
        <f t="shared" ref="S28:Z28" si="5">S26*100</f>
        <v>-26</v>
      </c>
      <c r="T28" s="11">
        <f t="shared" si="5"/>
        <v>-36.400000000000006</v>
      </c>
      <c r="U28" s="11">
        <f t="shared" si="5"/>
        <v>-43.599999999999994</v>
      </c>
      <c r="V28" s="11">
        <f t="shared" si="5"/>
        <v>-47.199999999999989</v>
      </c>
      <c r="W28" s="11">
        <f t="shared" si="5"/>
        <v>-48</v>
      </c>
      <c r="X28" s="11">
        <f t="shared" si="5"/>
        <v>-54</v>
      </c>
      <c r="Y28" s="11">
        <f t="shared" si="5"/>
        <v>-64</v>
      </c>
      <c r="Z28" s="11">
        <f t="shared" si="5"/>
        <v>-72</v>
      </c>
      <c r="AA28" s="10"/>
    </row>
    <row r="29" spans="1:27" x14ac:dyDescent="0.2">
      <c r="A29" s="17" t="s">
        <v>26</v>
      </c>
      <c r="B29" s="17"/>
      <c r="P29" s="10"/>
      <c r="Q29" s="10"/>
      <c r="R29" s="12"/>
      <c r="S29" s="12">
        <f t="shared" ref="S29:Z29" si="6">S26</f>
        <v>-0.26</v>
      </c>
      <c r="T29" s="12">
        <f t="shared" si="6"/>
        <v>-0.36400000000000005</v>
      </c>
      <c r="U29" s="12">
        <f t="shared" si="6"/>
        <v>-0.43599999999999994</v>
      </c>
      <c r="V29" s="12">
        <f t="shared" si="6"/>
        <v>-0.47199999999999986</v>
      </c>
      <c r="W29" s="12">
        <f t="shared" si="6"/>
        <v>-0.48</v>
      </c>
      <c r="X29" s="12">
        <f t="shared" si="6"/>
        <v>-0.54</v>
      </c>
      <c r="Y29" s="12">
        <f t="shared" si="6"/>
        <v>-0.64</v>
      </c>
      <c r="Z29" s="12">
        <f t="shared" si="6"/>
        <v>-0.72</v>
      </c>
      <c r="AA29" s="10"/>
    </row>
    <row r="30" spans="1:27" x14ac:dyDescent="0.2">
      <c r="A30" s="6" t="s">
        <v>27</v>
      </c>
      <c r="B30" s="6" t="s">
        <v>28</v>
      </c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</row>
    <row r="31" spans="1:27" ht="18" x14ac:dyDescent="0.2">
      <c r="A31" s="7" t="s">
        <v>0</v>
      </c>
      <c r="B31">
        <f>B3</f>
        <v>34.4</v>
      </c>
    </row>
    <row r="32" spans="1:27" ht="18" x14ac:dyDescent="0.2">
      <c r="A32" s="7" t="s">
        <v>0</v>
      </c>
      <c r="B32">
        <f>B4</f>
        <v>32.5</v>
      </c>
    </row>
    <row r="33" spans="1:4" ht="18" x14ac:dyDescent="0.2">
      <c r="A33" s="7" t="s">
        <v>0</v>
      </c>
      <c r="B33">
        <f>B5</f>
        <v>30</v>
      </c>
    </row>
    <row r="34" spans="1:4" ht="18" x14ac:dyDescent="0.2">
      <c r="A34" s="7" t="s">
        <v>1</v>
      </c>
      <c r="B34">
        <f>C3</f>
        <v>25</v>
      </c>
    </row>
    <row r="35" spans="1:4" ht="18" x14ac:dyDescent="0.2">
      <c r="A35" s="7" t="s">
        <v>1</v>
      </c>
      <c r="B35">
        <f>C4</f>
        <v>23</v>
      </c>
    </row>
    <row r="36" spans="1:4" ht="18" x14ac:dyDescent="0.2">
      <c r="A36" s="7" t="s">
        <v>1</v>
      </c>
      <c r="B36">
        <f>C5</f>
        <v>27</v>
      </c>
    </row>
    <row r="37" spans="1:4" x14ac:dyDescent="0.2">
      <c r="A37" s="1" t="s">
        <v>2</v>
      </c>
      <c r="B37">
        <f>D3</f>
        <v>32.4</v>
      </c>
    </row>
    <row r="38" spans="1:4" x14ac:dyDescent="0.2">
      <c r="A38" s="1" t="s">
        <v>2</v>
      </c>
      <c r="B38">
        <f>D4</f>
        <v>29.5</v>
      </c>
      <c r="D38" s="1"/>
    </row>
    <row r="39" spans="1:4" x14ac:dyDescent="0.2">
      <c r="A39" s="1" t="s">
        <v>2</v>
      </c>
      <c r="B39">
        <f>D5</f>
        <v>32.6</v>
      </c>
      <c r="D39" s="2"/>
    </row>
    <row r="40" spans="1:4" x14ac:dyDescent="0.2">
      <c r="A40" s="1" t="s">
        <v>3</v>
      </c>
      <c r="B40">
        <f>E3</f>
        <v>33.799999999999997</v>
      </c>
      <c r="D40" s="2"/>
    </row>
    <row r="41" spans="1:4" x14ac:dyDescent="0.2">
      <c r="A41" s="1" t="s">
        <v>3</v>
      </c>
      <c r="B41">
        <f>E4</f>
        <v>35.5</v>
      </c>
      <c r="D41" s="2"/>
    </row>
    <row r="42" spans="1:4" x14ac:dyDescent="0.2">
      <c r="A42" s="1" t="s">
        <v>3</v>
      </c>
      <c r="B42">
        <f>E5</f>
        <v>33</v>
      </c>
      <c r="D42" s="2"/>
    </row>
    <row r="43" spans="1:4" x14ac:dyDescent="0.2">
      <c r="A43" s="2" t="s">
        <v>4</v>
      </c>
      <c r="B43">
        <f>F3</f>
        <v>37</v>
      </c>
      <c r="D43" s="2"/>
    </row>
    <row r="44" spans="1:4" x14ac:dyDescent="0.2">
      <c r="A44" s="2" t="s">
        <v>4</v>
      </c>
      <c r="B44">
        <f>F4</f>
        <v>36.1</v>
      </c>
      <c r="D44" s="2"/>
    </row>
    <row r="45" spans="1:4" x14ac:dyDescent="0.2">
      <c r="A45" s="2" t="s">
        <v>4</v>
      </c>
      <c r="B45">
        <f>F5</f>
        <v>34.6</v>
      </c>
    </row>
    <row r="46" spans="1:4" x14ac:dyDescent="0.2">
      <c r="A46" s="2" t="s">
        <v>5</v>
      </c>
      <c r="B46">
        <f>G3</f>
        <v>36.6</v>
      </c>
    </row>
    <row r="47" spans="1:4" x14ac:dyDescent="0.2">
      <c r="A47" s="2" t="s">
        <v>5</v>
      </c>
      <c r="B47">
        <f>G4</f>
        <v>38.5</v>
      </c>
    </row>
    <row r="48" spans="1:4" x14ac:dyDescent="0.2">
      <c r="A48" s="2" t="s">
        <v>5</v>
      </c>
      <c r="B48">
        <f>G5</f>
        <v>35.299999999999997</v>
      </c>
    </row>
    <row r="49" spans="1:2" x14ac:dyDescent="0.2">
      <c r="A49" s="2" t="s">
        <v>6</v>
      </c>
      <c r="B49">
        <f>H3</f>
        <v>37</v>
      </c>
    </row>
    <row r="50" spans="1:2" x14ac:dyDescent="0.2">
      <c r="A50" s="2" t="s">
        <v>6</v>
      </c>
      <c r="B50">
        <f>H4</f>
        <v>39</v>
      </c>
    </row>
    <row r="51" spans="1:2" x14ac:dyDescent="0.2">
      <c r="A51" s="2" t="s">
        <v>6</v>
      </c>
      <c r="B51">
        <f>H5</f>
        <v>35</v>
      </c>
    </row>
    <row r="52" spans="1:2" x14ac:dyDescent="0.2">
      <c r="A52" s="2" t="s">
        <v>7</v>
      </c>
      <c r="B52">
        <f>I3</f>
        <v>36.5</v>
      </c>
    </row>
    <row r="53" spans="1:2" x14ac:dyDescent="0.2">
      <c r="A53" s="2" t="s">
        <v>7</v>
      </c>
      <c r="B53">
        <f>I4</f>
        <v>38.200000000000003</v>
      </c>
    </row>
    <row r="54" spans="1:2" x14ac:dyDescent="0.2">
      <c r="A54" s="2" t="s">
        <v>7</v>
      </c>
      <c r="B54">
        <f>I5</f>
        <v>40.799999999999997</v>
      </c>
    </row>
    <row r="55" spans="1:2" x14ac:dyDescent="0.2">
      <c r="A55" s="2" t="s">
        <v>8</v>
      </c>
      <c r="B55">
        <f>J3</f>
        <v>41</v>
      </c>
    </row>
    <row r="56" spans="1:2" x14ac:dyDescent="0.2">
      <c r="A56" s="2" t="s">
        <v>8</v>
      </c>
      <c r="B56">
        <f>J4</f>
        <v>43</v>
      </c>
    </row>
    <row r="57" spans="1:2" x14ac:dyDescent="0.2">
      <c r="A57" s="2" t="s">
        <v>8</v>
      </c>
      <c r="B57">
        <f>J5</f>
        <v>39</v>
      </c>
    </row>
    <row r="58" spans="1:2" x14ac:dyDescent="0.2">
      <c r="A58" s="2" t="s">
        <v>9</v>
      </c>
      <c r="B58">
        <f>K3</f>
        <v>41</v>
      </c>
    </row>
    <row r="59" spans="1:2" x14ac:dyDescent="0.2">
      <c r="A59" s="2" t="s">
        <v>9</v>
      </c>
      <c r="B59">
        <f>K4</f>
        <v>45</v>
      </c>
    </row>
    <row r="60" spans="1:2" x14ac:dyDescent="0.2">
      <c r="A60" s="2" t="s">
        <v>9</v>
      </c>
      <c r="B60">
        <f>K5</f>
        <v>43</v>
      </c>
    </row>
  </sheetData>
  <mergeCells count="5">
    <mergeCell ref="R7:Y9"/>
    <mergeCell ref="B9:C9"/>
    <mergeCell ref="R14:T14"/>
    <mergeCell ref="A28:B28"/>
    <mergeCell ref="A29:B29"/>
  </mergeCells>
  <pageMargins left="0.69930555555555596" right="0.69930555555555596" top="0.75" bottom="0.75" header="0.3" footer="0.3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800C9-FCC1-2F4C-8237-9A85AC197DCE}">
  <dimension ref="A1"/>
  <sheetViews>
    <sheetView tabSelected="1" topLeftCell="A13" zoomScale="177" workbookViewId="0">
      <selection activeCell="J30" sqref="J30"/>
    </sheetView>
  </sheetViews>
  <sheetFormatPr baseColWidth="10" defaultRowHeight="16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60"/>
  <sheetViews>
    <sheetView topLeftCell="F9" zoomScale="219" zoomScaleNormal="110" workbookViewId="0">
      <selection activeCell="B10" sqref="B10:B11"/>
    </sheetView>
  </sheetViews>
  <sheetFormatPr baseColWidth="10" defaultColWidth="11" defaultRowHeight="16" x14ac:dyDescent="0.2"/>
  <cols>
    <col min="1" max="1" width="16" customWidth="1"/>
    <col min="9" max="9" width="13.1640625" customWidth="1"/>
  </cols>
  <sheetData>
    <row r="1" spans="1:27" x14ac:dyDescent="0.2">
      <c r="B1">
        <v>16.899999999999999</v>
      </c>
      <c r="C1">
        <v>10.5</v>
      </c>
      <c r="D1">
        <v>13.4</v>
      </c>
      <c r="E1">
        <v>14.4</v>
      </c>
      <c r="F1">
        <v>15.2</v>
      </c>
      <c r="G1">
        <v>15.7</v>
      </c>
      <c r="H1">
        <v>15.8</v>
      </c>
      <c r="I1" s="8">
        <v>16.5</v>
      </c>
      <c r="J1">
        <v>17.5</v>
      </c>
      <c r="K1">
        <v>18.2</v>
      </c>
    </row>
    <row r="2" spans="1:27" x14ac:dyDescent="0.2">
      <c r="A2" s="1"/>
      <c r="B2" s="1" t="s">
        <v>0</v>
      </c>
      <c r="C2" s="1" t="s">
        <v>1</v>
      </c>
      <c r="D2" s="1" t="s">
        <v>2</v>
      </c>
      <c r="E2" s="1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</row>
    <row r="3" spans="1:27" x14ac:dyDescent="0.2">
      <c r="A3" s="3" t="s">
        <v>10</v>
      </c>
      <c r="B3" s="1">
        <v>15.5</v>
      </c>
      <c r="C3" s="1">
        <v>9.5</v>
      </c>
      <c r="D3" s="1">
        <v>12.7</v>
      </c>
      <c r="E3" s="1">
        <v>15.4</v>
      </c>
      <c r="F3" s="1">
        <v>16</v>
      </c>
      <c r="G3" s="1">
        <v>16.3</v>
      </c>
      <c r="H3" s="1">
        <v>16.2</v>
      </c>
      <c r="I3" s="1">
        <v>17.3</v>
      </c>
      <c r="J3" s="1">
        <v>17.5</v>
      </c>
      <c r="K3" s="1">
        <v>17.600000000000001</v>
      </c>
    </row>
    <row r="4" spans="1:27" x14ac:dyDescent="0.2">
      <c r="A4" s="3" t="s">
        <v>11</v>
      </c>
      <c r="B4" s="1">
        <v>17.399999999999999</v>
      </c>
      <c r="C4" s="1">
        <v>11.6</v>
      </c>
      <c r="D4" s="1">
        <v>14.5</v>
      </c>
      <c r="E4" s="1">
        <v>14.6</v>
      </c>
      <c r="F4" s="1">
        <v>15.6</v>
      </c>
      <c r="G4" s="1">
        <v>15.2</v>
      </c>
      <c r="H4" s="1">
        <v>14.5</v>
      </c>
      <c r="I4" s="1">
        <v>17.2</v>
      </c>
      <c r="J4" s="1">
        <v>18</v>
      </c>
      <c r="K4" s="1">
        <v>19</v>
      </c>
    </row>
    <row r="5" spans="1:27" x14ac:dyDescent="0.2">
      <c r="A5" s="3" t="s">
        <v>12</v>
      </c>
      <c r="B5" s="1">
        <v>17.8</v>
      </c>
      <c r="C5" s="1">
        <v>10.4</v>
      </c>
      <c r="D5" s="1">
        <v>13</v>
      </c>
      <c r="E5" s="1">
        <v>13.2</v>
      </c>
      <c r="F5" s="1">
        <v>14</v>
      </c>
      <c r="G5" s="1">
        <v>15.6</v>
      </c>
      <c r="H5" s="1">
        <v>16.7</v>
      </c>
      <c r="I5" s="1">
        <v>15</v>
      </c>
      <c r="J5" s="1">
        <v>17</v>
      </c>
      <c r="K5" s="1">
        <v>18</v>
      </c>
    </row>
    <row r="6" spans="1:27" x14ac:dyDescent="0.2">
      <c r="A6" s="3" t="s">
        <v>13</v>
      </c>
      <c r="B6" s="1">
        <f t="shared" ref="B6:K6" si="0">AVERAGE(B3:B5)</f>
        <v>16.900000000000002</v>
      </c>
      <c r="C6" s="1">
        <f t="shared" si="0"/>
        <v>10.5</v>
      </c>
      <c r="D6" s="1">
        <f t="shared" si="0"/>
        <v>13.4</v>
      </c>
      <c r="E6" s="1">
        <f t="shared" si="0"/>
        <v>14.4</v>
      </c>
      <c r="F6" s="1">
        <f t="shared" si="0"/>
        <v>15.200000000000001</v>
      </c>
      <c r="G6" s="1">
        <f t="shared" si="0"/>
        <v>15.700000000000001</v>
      </c>
      <c r="H6" s="1">
        <f t="shared" si="0"/>
        <v>15.799999999999999</v>
      </c>
      <c r="I6" s="1">
        <f t="shared" si="0"/>
        <v>16.5</v>
      </c>
      <c r="J6" s="1">
        <f t="shared" si="0"/>
        <v>17.5</v>
      </c>
      <c r="K6" s="1">
        <f t="shared" si="0"/>
        <v>18.2</v>
      </c>
    </row>
    <row r="7" spans="1:27" x14ac:dyDescent="0.2">
      <c r="A7" s="3" t="s">
        <v>14</v>
      </c>
      <c r="B7" s="1">
        <f t="shared" ref="B7:K7" si="1">STDEVA(B3:B5)</f>
        <v>1.2288205727444508</v>
      </c>
      <c r="C7" s="1">
        <f t="shared" si="1"/>
        <v>1.0535653752852736</v>
      </c>
      <c r="D7" s="1">
        <f t="shared" si="1"/>
        <v>0.96436507609929578</v>
      </c>
      <c r="E7" s="1">
        <f t="shared" si="1"/>
        <v>1.1135528725660049</v>
      </c>
      <c r="F7" s="1">
        <f t="shared" si="1"/>
        <v>1.0583005244258361</v>
      </c>
      <c r="G7" s="1">
        <f t="shared" si="1"/>
        <v>0.55677643628300288</v>
      </c>
      <c r="H7" s="1">
        <f t="shared" si="1"/>
        <v>1.1532562594670792</v>
      </c>
      <c r="I7" s="1">
        <f t="shared" si="1"/>
        <v>1.3</v>
      </c>
      <c r="J7" s="1">
        <f t="shared" si="1"/>
        <v>0.5</v>
      </c>
      <c r="K7" s="1">
        <f t="shared" si="1"/>
        <v>0.72111025509279725</v>
      </c>
      <c r="R7" s="13" t="s">
        <v>15</v>
      </c>
      <c r="S7" s="13"/>
      <c r="T7" s="13"/>
      <c r="U7" s="13"/>
      <c r="V7" s="13"/>
      <c r="W7" s="13"/>
      <c r="X7" s="13"/>
      <c r="Y7" s="13"/>
    </row>
    <row r="8" spans="1:27" x14ac:dyDescent="0.2">
      <c r="A8" s="4" t="s">
        <v>16</v>
      </c>
      <c r="B8" s="5">
        <f t="shared" ref="B8:K8" si="2">STDEV(B3:B5)/SQRT(COUNT(B3:B5))</f>
        <v>0.70945988845975883</v>
      </c>
      <c r="C8" s="5">
        <f t="shared" si="2"/>
        <v>0.6082762530298218</v>
      </c>
      <c r="D8" s="5">
        <f t="shared" si="2"/>
        <v>0.55677643628300244</v>
      </c>
      <c r="E8" s="5">
        <f t="shared" si="2"/>
        <v>0.642910050732864</v>
      </c>
      <c r="F8" s="5">
        <f t="shared" si="2"/>
        <v>0.61101009266077866</v>
      </c>
      <c r="G8" s="5">
        <f t="shared" si="2"/>
        <v>0.32145502536643228</v>
      </c>
      <c r="H8" s="5">
        <f t="shared" si="2"/>
        <v>0.66583281184793908</v>
      </c>
      <c r="I8" s="5">
        <f t="shared" si="2"/>
        <v>0.75055534994651352</v>
      </c>
      <c r="J8" s="5">
        <f t="shared" si="2"/>
        <v>0.28867513459481292</v>
      </c>
      <c r="K8" s="5">
        <f t="shared" si="2"/>
        <v>0.4163331998932262</v>
      </c>
      <c r="R8" s="13"/>
      <c r="S8" s="13"/>
      <c r="T8" s="13"/>
      <c r="U8" s="13"/>
      <c r="V8" s="13"/>
      <c r="W8" s="13"/>
      <c r="X8" s="13"/>
      <c r="Y8" s="13"/>
    </row>
    <row r="9" spans="1:27" x14ac:dyDescent="0.2">
      <c r="A9" s="1"/>
      <c r="B9" s="14" t="s">
        <v>17</v>
      </c>
      <c r="C9" s="14"/>
      <c r="D9" s="5" t="s">
        <v>18</v>
      </c>
      <c r="E9" s="4"/>
      <c r="F9" s="1"/>
      <c r="G9" s="1"/>
      <c r="R9" s="13"/>
      <c r="S9" s="13"/>
      <c r="T9" s="13"/>
      <c r="U9" s="13"/>
      <c r="V9" s="13"/>
      <c r="W9" s="13"/>
      <c r="X9" s="13"/>
      <c r="Y9" s="13"/>
    </row>
    <row r="10" spans="1:27" x14ac:dyDescent="0.2">
      <c r="A10" s="1"/>
      <c r="B10" s="18" t="s">
        <v>44</v>
      </c>
      <c r="C10" s="1">
        <f>B6</f>
        <v>16.900000000000002</v>
      </c>
      <c r="D10" s="1" t="s">
        <v>36</v>
      </c>
      <c r="E10" s="1"/>
      <c r="F10" s="1"/>
      <c r="G10" s="1"/>
    </row>
    <row r="11" spans="1:27" x14ac:dyDescent="0.2">
      <c r="A11" s="1"/>
      <c r="B11" s="18" t="s">
        <v>45</v>
      </c>
      <c r="C11" s="1">
        <f>C6</f>
        <v>10.5</v>
      </c>
      <c r="D11" s="1" t="s">
        <v>24</v>
      </c>
      <c r="E11" s="1"/>
      <c r="F11" s="1"/>
      <c r="G11" s="1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7" x14ac:dyDescent="0.2">
      <c r="A12" s="1"/>
      <c r="B12" s="1" t="s">
        <v>2</v>
      </c>
      <c r="C12" s="1">
        <f>D6</f>
        <v>13.4</v>
      </c>
      <c r="D12" s="1" t="s">
        <v>22</v>
      </c>
      <c r="E12" s="1"/>
      <c r="F12" s="1"/>
      <c r="G12" s="1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pans="1:27" x14ac:dyDescent="0.2">
      <c r="A13" s="1"/>
      <c r="B13" s="1" t="s">
        <v>3</v>
      </c>
      <c r="C13" s="1">
        <f>E6</f>
        <v>14.4</v>
      </c>
      <c r="D13" s="1" t="s">
        <v>32</v>
      </c>
      <c r="E13" s="1"/>
      <c r="F13" s="1" t="s">
        <v>29</v>
      </c>
      <c r="G13" s="1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</row>
    <row r="14" spans="1:27" x14ac:dyDescent="0.2">
      <c r="A14" s="1"/>
      <c r="B14" s="2" t="s">
        <v>4</v>
      </c>
      <c r="C14" s="1">
        <f>F6</f>
        <v>15.200000000000001</v>
      </c>
      <c r="D14" s="1" t="s">
        <v>33</v>
      </c>
      <c r="E14" s="1"/>
      <c r="F14" s="1"/>
      <c r="G14" s="1"/>
      <c r="N14" s="10" t="s">
        <v>42</v>
      </c>
      <c r="P14" s="10"/>
      <c r="Q14" s="10"/>
      <c r="R14" s="15" t="s">
        <v>23</v>
      </c>
      <c r="S14" s="15"/>
      <c r="T14" s="15"/>
      <c r="U14" s="10"/>
      <c r="V14" s="10"/>
      <c r="W14" s="10"/>
      <c r="X14" s="10"/>
      <c r="Y14" s="10"/>
      <c r="Z14" s="10"/>
      <c r="AA14" s="10"/>
    </row>
    <row r="15" spans="1:27" x14ac:dyDescent="0.2">
      <c r="A15" s="1"/>
      <c r="B15" s="2" t="s">
        <v>5</v>
      </c>
      <c r="C15" s="1">
        <f>G6</f>
        <v>15.700000000000001</v>
      </c>
      <c r="D15" s="1" t="s">
        <v>33</v>
      </c>
      <c r="E15" s="1"/>
      <c r="F15" s="1"/>
      <c r="G15" s="1"/>
      <c r="P15" s="10"/>
      <c r="Q15" s="10"/>
      <c r="R15" s="11" t="s">
        <v>1</v>
      </c>
      <c r="S15" s="11" t="s">
        <v>2</v>
      </c>
      <c r="T15" s="11" t="s">
        <v>3</v>
      </c>
      <c r="U15" s="11" t="s">
        <v>4</v>
      </c>
      <c r="V15" s="11" t="s">
        <v>5</v>
      </c>
      <c r="W15" s="11" t="s">
        <v>6</v>
      </c>
      <c r="X15" s="11" t="s">
        <v>7</v>
      </c>
      <c r="Y15" s="11" t="s">
        <v>8</v>
      </c>
      <c r="Z15" s="11" t="s">
        <v>9</v>
      </c>
      <c r="AA15" s="10"/>
    </row>
    <row r="16" spans="1:27" x14ac:dyDescent="0.2">
      <c r="B16" s="2" t="s">
        <v>6</v>
      </c>
      <c r="C16" s="1">
        <f>H6</f>
        <v>15.799999999999999</v>
      </c>
      <c r="D16" s="1" t="s">
        <v>37</v>
      </c>
      <c r="P16" s="10"/>
      <c r="Q16" s="10"/>
      <c r="R16" s="10">
        <f>B6-C6</f>
        <v>6.4000000000000021</v>
      </c>
      <c r="S16" s="10">
        <f>B6-D6</f>
        <v>3.5000000000000018</v>
      </c>
      <c r="T16" s="10">
        <f>B6-E6</f>
        <v>2.5000000000000018</v>
      </c>
      <c r="U16" s="10">
        <f>B6-F6</f>
        <v>1.7000000000000011</v>
      </c>
      <c r="V16" s="10">
        <f>B6-G6</f>
        <v>1.2000000000000011</v>
      </c>
      <c r="W16" s="10">
        <f>B6-H6</f>
        <v>1.1000000000000032</v>
      </c>
      <c r="X16" s="10">
        <f>B6-I6</f>
        <v>0.40000000000000213</v>
      </c>
      <c r="Y16" s="10">
        <f>B6-J6</f>
        <v>-0.59999999999999787</v>
      </c>
      <c r="Z16" s="10">
        <f>B6-K6</f>
        <v>-1.2999999999999972</v>
      </c>
      <c r="AA16" s="10"/>
    </row>
    <row r="17" spans="1:27" x14ac:dyDescent="0.2">
      <c r="B17" s="2" t="s">
        <v>7</v>
      </c>
      <c r="C17" s="1">
        <f>I6</f>
        <v>16.5</v>
      </c>
      <c r="D17" s="1" t="s">
        <v>36</v>
      </c>
      <c r="P17" s="10"/>
      <c r="Q17" s="10"/>
      <c r="R17" s="10">
        <f>R16/B6</f>
        <v>0.37869822485207111</v>
      </c>
      <c r="S17" s="10">
        <f>S16/B6</f>
        <v>0.20710059171597642</v>
      </c>
      <c r="T17" s="10">
        <f>T16/B6</f>
        <v>0.14792899408284033</v>
      </c>
      <c r="U17" s="10">
        <f>U16/B6</f>
        <v>0.10059171597633142</v>
      </c>
      <c r="V17" s="10">
        <f>V16/B6</f>
        <v>7.1005917159763371E-2</v>
      </c>
      <c r="W17" s="10">
        <f>W16/B6</f>
        <v>6.5088757396449884E-2</v>
      </c>
      <c r="X17" s="10">
        <f>X16/B6</f>
        <v>2.3668639053254562E-2</v>
      </c>
      <c r="Y17" s="10">
        <f>Y16/B6</f>
        <v>-3.5502958579881526E-2</v>
      </c>
      <c r="Z17" s="10">
        <f>Z16/B6</f>
        <v>-7.6923076923076747E-2</v>
      </c>
      <c r="AA17" s="10"/>
    </row>
    <row r="18" spans="1:27" x14ac:dyDescent="0.2">
      <c r="B18" s="2" t="s">
        <v>8</v>
      </c>
      <c r="C18" s="1">
        <f>J6</f>
        <v>17.5</v>
      </c>
      <c r="D18" s="1" t="s">
        <v>35</v>
      </c>
      <c r="P18" s="10"/>
      <c r="Q18" s="10"/>
      <c r="R18" s="11" t="s">
        <v>1</v>
      </c>
      <c r="S18" s="11" t="s">
        <v>2</v>
      </c>
      <c r="T18" s="11" t="s">
        <v>3</v>
      </c>
      <c r="U18" s="11" t="s">
        <v>4</v>
      </c>
      <c r="V18" s="11" t="s">
        <v>5</v>
      </c>
      <c r="W18" s="11" t="s">
        <v>6</v>
      </c>
      <c r="X18" s="11" t="s">
        <v>7</v>
      </c>
      <c r="Y18" s="11" t="s">
        <v>8</v>
      </c>
      <c r="Z18" s="11" t="s">
        <v>9</v>
      </c>
      <c r="AA18" s="10"/>
    </row>
    <row r="19" spans="1:27" x14ac:dyDescent="0.2">
      <c r="B19" s="2" t="s">
        <v>9</v>
      </c>
      <c r="C19" s="1">
        <f>K6</f>
        <v>18.2</v>
      </c>
      <c r="D19" s="1" t="s">
        <v>19</v>
      </c>
      <c r="P19" s="10"/>
      <c r="Q19" s="10"/>
      <c r="R19" s="11">
        <f t="shared" ref="R19:Z19" si="3">R17*100</f>
        <v>37.869822485207109</v>
      </c>
      <c r="S19" s="11">
        <f t="shared" si="3"/>
        <v>20.710059171597642</v>
      </c>
      <c r="T19" s="11">
        <f t="shared" si="3"/>
        <v>14.792899408284033</v>
      </c>
      <c r="U19" s="11">
        <f t="shared" si="3"/>
        <v>10.059171597633142</v>
      </c>
      <c r="V19" s="11">
        <f t="shared" si="3"/>
        <v>7.1005917159763374</v>
      </c>
      <c r="W19" s="11">
        <f t="shared" si="3"/>
        <v>6.5088757396449886</v>
      </c>
      <c r="X19" s="11">
        <f t="shared" si="3"/>
        <v>2.3668639053254563</v>
      </c>
      <c r="Y19" s="11">
        <f t="shared" si="3"/>
        <v>-3.5502958579881527</v>
      </c>
      <c r="Z19" s="11">
        <f t="shared" si="3"/>
        <v>-7.6923076923076747</v>
      </c>
      <c r="AA19" s="10"/>
    </row>
    <row r="20" spans="1:27" x14ac:dyDescent="0.2">
      <c r="B20" s="1"/>
      <c r="C20" s="1"/>
      <c r="D20" s="1"/>
      <c r="P20" s="10"/>
      <c r="Q20" s="10"/>
      <c r="R20" s="12">
        <f t="shared" ref="R20:Z20" si="4">R17</f>
        <v>0.37869822485207111</v>
      </c>
      <c r="S20" s="12">
        <f t="shared" si="4"/>
        <v>0.20710059171597642</v>
      </c>
      <c r="T20" s="12">
        <f t="shared" si="4"/>
        <v>0.14792899408284033</v>
      </c>
      <c r="U20" s="12">
        <f t="shared" si="4"/>
        <v>0.10059171597633142</v>
      </c>
      <c r="V20" s="12">
        <f t="shared" si="4"/>
        <v>7.1005917159763371E-2</v>
      </c>
      <c r="W20" s="12">
        <f t="shared" si="4"/>
        <v>6.5088757396449884E-2</v>
      </c>
      <c r="X20" s="12">
        <f t="shared" si="4"/>
        <v>2.3668639053254562E-2</v>
      </c>
      <c r="Y20" s="12">
        <f t="shared" si="4"/>
        <v>-3.5502958579881526E-2</v>
      </c>
      <c r="Z20" s="12">
        <f t="shared" si="4"/>
        <v>-7.6923076923076747E-2</v>
      </c>
      <c r="AA20" s="10"/>
    </row>
    <row r="21" spans="1:27" x14ac:dyDescent="0.2"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 x14ac:dyDescent="0.2"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x14ac:dyDescent="0.2"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</row>
    <row r="24" spans="1:27" x14ac:dyDescent="0.2">
      <c r="P24" s="10"/>
      <c r="Q24" s="10"/>
      <c r="R24" s="11" t="s">
        <v>1</v>
      </c>
      <c r="S24" s="11" t="s">
        <v>2</v>
      </c>
      <c r="T24" s="11" t="s">
        <v>3</v>
      </c>
      <c r="U24" s="11" t="s">
        <v>4</v>
      </c>
      <c r="V24" s="11" t="s">
        <v>5</v>
      </c>
      <c r="W24" s="11" t="s">
        <v>6</v>
      </c>
      <c r="X24" s="11" t="s">
        <v>7</v>
      </c>
      <c r="Y24" s="11" t="s">
        <v>8</v>
      </c>
      <c r="Z24" s="11" t="s">
        <v>9</v>
      </c>
      <c r="AA24" s="10"/>
    </row>
    <row r="25" spans="1:27" x14ac:dyDescent="0.2">
      <c r="P25" s="10"/>
      <c r="Q25" s="10"/>
      <c r="R25" s="10"/>
      <c r="S25" s="10">
        <f>C6-D6</f>
        <v>-2.9000000000000004</v>
      </c>
      <c r="T25" s="10">
        <f>C6-E6</f>
        <v>-3.9000000000000004</v>
      </c>
      <c r="U25" s="10">
        <f>C6-F6</f>
        <v>-4.7000000000000011</v>
      </c>
      <c r="V25" s="10">
        <f>C6-G6</f>
        <v>-5.2000000000000011</v>
      </c>
      <c r="W25" s="10">
        <f>C6-H6</f>
        <v>-5.2999999999999989</v>
      </c>
      <c r="X25" s="10">
        <f>C6-I6</f>
        <v>-6</v>
      </c>
      <c r="Y25" s="10">
        <f>C6-J6</f>
        <v>-7</v>
      </c>
      <c r="Z25" s="10">
        <f>C6-K6</f>
        <v>-7.6999999999999993</v>
      </c>
      <c r="AA25" s="10"/>
    </row>
    <row r="26" spans="1:27" x14ac:dyDescent="0.2">
      <c r="P26" s="10"/>
      <c r="Q26" s="10"/>
      <c r="R26" s="10"/>
      <c r="S26" s="10">
        <f>S25/C6</f>
        <v>-0.27619047619047621</v>
      </c>
      <c r="T26" s="10">
        <f>T25/C6</f>
        <v>-0.37142857142857144</v>
      </c>
      <c r="U26" s="10">
        <f>U25/C6</f>
        <v>-0.44761904761904769</v>
      </c>
      <c r="V26" s="10">
        <f>V25/C6</f>
        <v>-0.49523809523809537</v>
      </c>
      <c r="W26" s="10">
        <f>W25/C6</f>
        <v>-0.50476190476190463</v>
      </c>
      <c r="X26" s="10">
        <f>X25/C6</f>
        <v>-0.5714285714285714</v>
      </c>
      <c r="Y26" s="10">
        <f>Y25/C6</f>
        <v>-0.66666666666666663</v>
      </c>
      <c r="Z26" s="10">
        <f>Z25/C6</f>
        <v>-0.73333333333333328</v>
      </c>
      <c r="AA26" s="10"/>
    </row>
    <row r="27" spans="1:27" x14ac:dyDescent="0.2">
      <c r="N27" s="10" t="s">
        <v>43</v>
      </c>
      <c r="P27" s="10"/>
      <c r="Q27" s="10"/>
      <c r="R27" s="11" t="s">
        <v>1</v>
      </c>
      <c r="S27" s="11" t="s">
        <v>2</v>
      </c>
      <c r="T27" s="11" t="s">
        <v>3</v>
      </c>
      <c r="U27" s="11" t="s">
        <v>4</v>
      </c>
      <c r="V27" s="11" t="s">
        <v>5</v>
      </c>
      <c r="W27" s="11" t="s">
        <v>6</v>
      </c>
      <c r="X27" s="11" t="s">
        <v>7</v>
      </c>
      <c r="Y27" s="11" t="s">
        <v>8</v>
      </c>
      <c r="Z27" s="11" t="s">
        <v>9</v>
      </c>
      <c r="AA27" s="10"/>
    </row>
    <row r="28" spans="1:27" x14ac:dyDescent="0.2">
      <c r="A28" s="16" t="s">
        <v>25</v>
      </c>
      <c r="B28" s="16"/>
      <c r="P28" s="10"/>
      <c r="Q28" s="10"/>
      <c r="R28" s="11"/>
      <c r="S28" s="11">
        <f t="shared" ref="S28:Z28" si="5">S26*100</f>
        <v>-27.61904761904762</v>
      </c>
      <c r="T28" s="11">
        <f t="shared" si="5"/>
        <v>-37.142857142857146</v>
      </c>
      <c r="U28" s="11">
        <f t="shared" si="5"/>
        <v>-44.761904761904766</v>
      </c>
      <c r="V28" s="11">
        <f t="shared" si="5"/>
        <v>-49.52380952380954</v>
      </c>
      <c r="W28" s="11">
        <f t="shared" si="5"/>
        <v>-50.47619047619046</v>
      </c>
      <c r="X28" s="11">
        <f t="shared" si="5"/>
        <v>-57.142857142857139</v>
      </c>
      <c r="Y28" s="11">
        <f t="shared" si="5"/>
        <v>-66.666666666666657</v>
      </c>
      <c r="Z28" s="11">
        <f t="shared" si="5"/>
        <v>-73.333333333333329</v>
      </c>
      <c r="AA28" s="10"/>
    </row>
    <row r="29" spans="1:27" x14ac:dyDescent="0.2">
      <c r="A29" s="17" t="s">
        <v>26</v>
      </c>
      <c r="B29" s="17"/>
      <c r="P29" s="10"/>
      <c r="Q29" s="10"/>
      <c r="R29" s="12"/>
      <c r="S29" s="12">
        <f t="shared" ref="S29:Z29" si="6">S26</f>
        <v>-0.27619047619047621</v>
      </c>
      <c r="T29" s="12">
        <f t="shared" si="6"/>
        <v>-0.37142857142857144</v>
      </c>
      <c r="U29" s="12">
        <f t="shared" si="6"/>
        <v>-0.44761904761904769</v>
      </c>
      <c r="V29" s="12">
        <f t="shared" si="6"/>
        <v>-0.49523809523809537</v>
      </c>
      <c r="W29" s="12">
        <f t="shared" si="6"/>
        <v>-0.50476190476190463</v>
      </c>
      <c r="X29" s="12">
        <f t="shared" si="6"/>
        <v>-0.5714285714285714</v>
      </c>
      <c r="Y29" s="12">
        <f t="shared" si="6"/>
        <v>-0.66666666666666663</v>
      </c>
      <c r="Z29" s="12">
        <f t="shared" si="6"/>
        <v>-0.73333333333333328</v>
      </c>
      <c r="AA29" s="10"/>
    </row>
    <row r="30" spans="1:27" x14ac:dyDescent="0.2">
      <c r="A30" s="6" t="s">
        <v>27</v>
      </c>
      <c r="B30" s="6" t="s">
        <v>28</v>
      </c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</row>
    <row r="31" spans="1:27" ht="18" x14ac:dyDescent="0.2">
      <c r="A31" s="7" t="s">
        <v>0</v>
      </c>
      <c r="B31">
        <f>B3</f>
        <v>15.5</v>
      </c>
    </row>
    <row r="32" spans="1:27" ht="18" x14ac:dyDescent="0.2">
      <c r="A32" s="7" t="s">
        <v>0</v>
      </c>
      <c r="B32">
        <f>B4</f>
        <v>17.399999999999999</v>
      </c>
    </row>
    <row r="33" spans="1:4" ht="18" x14ac:dyDescent="0.2">
      <c r="A33" s="7" t="s">
        <v>0</v>
      </c>
      <c r="B33">
        <f>B5</f>
        <v>17.8</v>
      </c>
    </row>
    <row r="34" spans="1:4" ht="18" x14ac:dyDescent="0.2">
      <c r="A34" s="7" t="s">
        <v>1</v>
      </c>
      <c r="B34">
        <f>C3</f>
        <v>9.5</v>
      </c>
    </row>
    <row r="35" spans="1:4" ht="18" x14ac:dyDescent="0.2">
      <c r="A35" s="7" t="s">
        <v>1</v>
      </c>
      <c r="B35">
        <f>C4</f>
        <v>11.6</v>
      </c>
    </row>
    <row r="36" spans="1:4" ht="18" x14ac:dyDescent="0.2">
      <c r="A36" s="7" t="s">
        <v>1</v>
      </c>
      <c r="B36">
        <f>C5</f>
        <v>10.4</v>
      </c>
    </row>
    <row r="37" spans="1:4" x14ac:dyDescent="0.2">
      <c r="A37" s="1" t="s">
        <v>2</v>
      </c>
      <c r="B37">
        <f>D3</f>
        <v>12.7</v>
      </c>
    </row>
    <row r="38" spans="1:4" x14ac:dyDescent="0.2">
      <c r="A38" s="1" t="s">
        <v>2</v>
      </c>
      <c r="B38">
        <f>D4</f>
        <v>14.5</v>
      </c>
      <c r="D38" s="1"/>
    </row>
    <row r="39" spans="1:4" x14ac:dyDescent="0.2">
      <c r="A39" s="1" t="s">
        <v>2</v>
      </c>
      <c r="B39">
        <f>D5</f>
        <v>13</v>
      </c>
      <c r="D39" s="2"/>
    </row>
    <row r="40" spans="1:4" x14ac:dyDescent="0.2">
      <c r="A40" s="1" t="s">
        <v>3</v>
      </c>
      <c r="B40">
        <f>E3</f>
        <v>15.4</v>
      </c>
      <c r="D40" s="2"/>
    </row>
    <row r="41" spans="1:4" x14ac:dyDescent="0.2">
      <c r="A41" s="1" t="s">
        <v>3</v>
      </c>
      <c r="B41">
        <f>E4</f>
        <v>14.6</v>
      </c>
      <c r="D41" s="2"/>
    </row>
    <row r="42" spans="1:4" x14ac:dyDescent="0.2">
      <c r="A42" s="1" t="s">
        <v>3</v>
      </c>
      <c r="B42">
        <f>E5</f>
        <v>13.2</v>
      </c>
      <c r="D42" s="2"/>
    </row>
    <row r="43" spans="1:4" x14ac:dyDescent="0.2">
      <c r="A43" s="2" t="s">
        <v>4</v>
      </c>
      <c r="B43">
        <f>F3</f>
        <v>16</v>
      </c>
      <c r="D43" s="2"/>
    </row>
    <row r="44" spans="1:4" x14ac:dyDescent="0.2">
      <c r="A44" s="2" t="s">
        <v>4</v>
      </c>
      <c r="B44">
        <f>F4</f>
        <v>15.6</v>
      </c>
      <c r="D44" s="2"/>
    </row>
    <row r="45" spans="1:4" x14ac:dyDescent="0.2">
      <c r="A45" s="2" t="s">
        <v>4</v>
      </c>
      <c r="B45">
        <f>F5</f>
        <v>14</v>
      </c>
    </row>
    <row r="46" spans="1:4" x14ac:dyDescent="0.2">
      <c r="A46" s="2" t="s">
        <v>5</v>
      </c>
      <c r="B46">
        <f>G3</f>
        <v>16.3</v>
      </c>
    </row>
    <row r="47" spans="1:4" x14ac:dyDescent="0.2">
      <c r="A47" s="2" t="s">
        <v>5</v>
      </c>
      <c r="B47">
        <f>G4</f>
        <v>15.2</v>
      </c>
    </row>
    <row r="48" spans="1:4" x14ac:dyDescent="0.2">
      <c r="A48" s="2" t="s">
        <v>5</v>
      </c>
      <c r="B48">
        <f>G5</f>
        <v>15.6</v>
      </c>
    </row>
    <row r="49" spans="1:2" x14ac:dyDescent="0.2">
      <c r="A49" s="2" t="s">
        <v>6</v>
      </c>
      <c r="B49">
        <f>H3</f>
        <v>16.2</v>
      </c>
    </row>
    <row r="50" spans="1:2" x14ac:dyDescent="0.2">
      <c r="A50" s="2" t="s">
        <v>6</v>
      </c>
      <c r="B50">
        <f>H4</f>
        <v>14.5</v>
      </c>
    </row>
    <row r="51" spans="1:2" x14ac:dyDescent="0.2">
      <c r="A51" s="2" t="s">
        <v>6</v>
      </c>
      <c r="B51">
        <f>H5</f>
        <v>16.7</v>
      </c>
    </row>
    <row r="52" spans="1:2" x14ac:dyDescent="0.2">
      <c r="A52" s="2" t="s">
        <v>7</v>
      </c>
      <c r="B52">
        <f>I3</f>
        <v>17.3</v>
      </c>
    </row>
    <row r="53" spans="1:2" x14ac:dyDescent="0.2">
      <c r="A53" s="2" t="s">
        <v>7</v>
      </c>
      <c r="B53">
        <f>I4</f>
        <v>17.2</v>
      </c>
    </row>
    <row r="54" spans="1:2" x14ac:dyDescent="0.2">
      <c r="A54" s="2" t="s">
        <v>7</v>
      </c>
      <c r="B54">
        <f>I5</f>
        <v>15</v>
      </c>
    </row>
    <row r="55" spans="1:2" x14ac:dyDescent="0.2">
      <c r="A55" s="2" t="s">
        <v>8</v>
      </c>
      <c r="B55">
        <f>J3</f>
        <v>17.5</v>
      </c>
    </row>
    <row r="56" spans="1:2" x14ac:dyDescent="0.2">
      <c r="A56" s="2" t="s">
        <v>8</v>
      </c>
      <c r="B56">
        <f>J4</f>
        <v>18</v>
      </c>
    </row>
    <row r="57" spans="1:2" x14ac:dyDescent="0.2">
      <c r="A57" s="2" t="s">
        <v>8</v>
      </c>
      <c r="B57">
        <f>J5</f>
        <v>17</v>
      </c>
    </row>
    <row r="58" spans="1:2" x14ac:dyDescent="0.2">
      <c r="A58" s="2" t="s">
        <v>9</v>
      </c>
      <c r="B58">
        <f>K3</f>
        <v>17.600000000000001</v>
      </c>
    </row>
    <row r="59" spans="1:2" x14ac:dyDescent="0.2">
      <c r="A59" s="2" t="s">
        <v>9</v>
      </c>
      <c r="B59">
        <f>K4</f>
        <v>19</v>
      </c>
    </row>
    <row r="60" spans="1:2" x14ac:dyDescent="0.2">
      <c r="A60" s="2" t="s">
        <v>9</v>
      </c>
      <c r="B60">
        <f>K5</f>
        <v>18</v>
      </c>
    </row>
  </sheetData>
  <mergeCells count="5">
    <mergeCell ref="B9:C9"/>
    <mergeCell ref="R14:T14"/>
    <mergeCell ref="A28:B28"/>
    <mergeCell ref="A29:B29"/>
    <mergeCell ref="R7:Y9"/>
  </mergeCells>
  <pageMargins left="0.69930555555555596" right="0.69930555555555596" top="0.75" bottom="0.75" header="0.3" footer="0.3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60"/>
  <sheetViews>
    <sheetView topLeftCell="A4" zoomScale="130" zoomScaleNormal="130" workbookViewId="0">
      <selection activeCell="G14" sqref="G14"/>
    </sheetView>
  </sheetViews>
  <sheetFormatPr baseColWidth="10" defaultColWidth="11" defaultRowHeight="16" x14ac:dyDescent="0.2"/>
  <cols>
    <col min="1" max="1" width="16" customWidth="1"/>
    <col min="9" max="9" width="13.1640625" customWidth="1"/>
  </cols>
  <sheetData>
    <row r="1" spans="1:27" x14ac:dyDescent="0.2">
      <c r="B1">
        <v>9.1999999999999993</v>
      </c>
      <c r="C1">
        <v>5.9</v>
      </c>
      <c r="D1">
        <v>7.4</v>
      </c>
      <c r="E1">
        <v>8</v>
      </c>
      <c r="F1">
        <v>8.5</v>
      </c>
      <c r="G1">
        <v>8.8000000000000007</v>
      </c>
      <c r="H1">
        <v>9.1999999999999993</v>
      </c>
      <c r="I1" s="8">
        <v>9.6</v>
      </c>
      <c r="J1">
        <v>9.9</v>
      </c>
      <c r="K1">
        <v>10.3</v>
      </c>
    </row>
    <row r="2" spans="1:27" x14ac:dyDescent="0.2">
      <c r="A2" s="1"/>
      <c r="B2" s="1" t="s">
        <v>0</v>
      </c>
      <c r="C2" s="1" t="s">
        <v>1</v>
      </c>
      <c r="D2" s="1" t="s">
        <v>2</v>
      </c>
      <c r="E2" s="1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</row>
    <row r="3" spans="1:27" x14ac:dyDescent="0.2">
      <c r="A3" s="3" t="s">
        <v>10</v>
      </c>
      <c r="B3" s="1">
        <v>8.9</v>
      </c>
      <c r="C3" s="1">
        <v>6</v>
      </c>
      <c r="D3" s="1">
        <v>7.8</v>
      </c>
      <c r="E3" s="1">
        <v>8.1</v>
      </c>
      <c r="F3" s="1">
        <v>8.5</v>
      </c>
      <c r="G3" s="1">
        <v>8.6999999999999993</v>
      </c>
      <c r="H3" s="1">
        <v>9.8000000000000007</v>
      </c>
      <c r="I3" s="1">
        <v>9.1999999999999993</v>
      </c>
      <c r="J3" s="1">
        <v>10</v>
      </c>
      <c r="K3" s="1">
        <v>11.2</v>
      </c>
    </row>
    <row r="4" spans="1:27" x14ac:dyDescent="0.2">
      <c r="A4" s="3" t="s">
        <v>11</v>
      </c>
      <c r="B4" s="1">
        <v>9.8000000000000007</v>
      </c>
      <c r="C4" s="1">
        <v>5.3</v>
      </c>
      <c r="D4" s="1">
        <v>7.5</v>
      </c>
      <c r="E4" s="1">
        <v>7.3</v>
      </c>
      <c r="F4" s="1">
        <v>9</v>
      </c>
      <c r="G4" s="1">
        <v>9.4</v>
      </c>
      <c r="H4" s="1">
        <v>8.6999999999999993</v>
      </c>
      <c r="I4" s="1">
        <v>10.199999999999999</v>
      </c>
      <c r="J4" s="1">
        <v>10.5</v>
      </c>
      <c r="K4" s="1">
        <v>10</v>
      </c>
    </row>
    <row r="5" spans="1:27" x14ac:dyDescent="0.2">
      <c r="A5" s="3" t="s">
        <v>12</v>
      </c>
      <c r="B5" s="1">
        <v>8.9</v>
      </c>
      <c r="C5" s="1">
        <v>6.4</v>
      </c>
      <c r="D5" s="1">
        <v>6.9</v>
      </c>
      <c r="E5" s="1">
        <v>8.6</v>
      </c>
      <c r="F5" s="1">
        <v>8</v>
      </c>
      <c r="G5" s="1">
        <v>8.3000000000000007</v>
      </c>
      <c r="H5" s="1">
        <v>9.1</v>
      </c>
      <c r="I5" s="1">
        <v>9.4</v>
      </c>
      <c r="J5" s="1">
        <v>9.1999999999999993</v>
      </c>
      <c r="K5" s="1">
        <v>9.6999999999999993</v>
      </c>
    </row>
    <row r="6" spans="1:27" x14ac:dyDescent="0.2">
      <c r="A6" s="3" t="s">
        <v>13</v>
      </c>
      <c r="B6" s="1">
        <f t="shared" ref="B6:K6" si="0">AVERAGE(B3:B5)</f>
        <v>9.2000000000000011</v>
      </c>
      <c r="C6" s="1">
        <f t="shared" si="0"/>
        <v>5.9000000000000012</v>
      </c>
      <c r="D6" s="1">
        <f t="shared" si="0"/>
        <v>7.4000000000000012</v>
      </c>
      <c r="E6" s="1">
        <f t="shared" si="0"/>
        <v>8</v>
      </c>
      <c r="F6" s="1">
        <f t="shared" si="0"/>
        <v>8.5</v>
      </c>
      <c r="G6" s="1">
        <f t="shared" si="0"/>
        <v>8.8000000000000007</v>
      </c>
      <c r="H6" s="1">
        <f t="shared" si="0"/>
        <v>9.2000000000000011</v>
      </c>
      <c r="I6" s="1">
        <f t="shared" si="0"/>
        <v>9.6</v>
      </c>
      <c r="J6" s="1">
        <f t="shared" si="0"/>
        <v>9.9</v>
      </c>
      <c r="K6" s="1">
        <f t="shared" si="0"/>
        <v>10.299999999999999</v>
      </c>
    </row>
    <row r="7" spans="1:27" x14ac:dyDescent="0.2">
      <c r="A7" s="3" t="s">
        <v>14</v>
      </c>
      <c r="B7" s="1">
        <f t="shared" ref="B7:K7" si="1">STDEVA(B3:B5)</f>
        <v>0.51961524227066347</v>
      </c>
      <c r="C7" s="1">
        <f t="shared" si="1"/>
        <v>0.55677643628300244</v>
      </c>
      <c r="D7" s="1">
        <f t="shared" si="1"/>
        <v>0.45825756949558372</v>
      </c>
      <c r="E7" s="1">
        <f t="shared" si="1"/>
        <v>0.65574385243020006</v>
      </c>
      <c r="F7" s="1">
        <f t="shared" si="1"/>
        <v>0.5</v>
      </c>
      <c r="G7" s="1">
        <f t="shared" si="1"/>
        <v>0.55677643628300211</v>
      </c>
      <c r="H7" s="1">
        <f t="shared" si="1"/>
        <v>0.55677643628300288</v>
      </c>
      <c r="I7" s="1">
        <f t="shared" si="1"/>
        <v>0.52915026221291794</v>
      </c>
      <c r="J7" s="1">
        <f t="shared" si="1"/>
        <v>0.65574385243020039</v>
      </c>
      <c r="K7" s="1">
        <f t="shared" si="1"/>
        <v>0.79372539331937708</v>
      </c>
      <c r="R7" s="13" t="s">
        <v>15</v>
      </c>
      <c r="S7" s="13"/>
      <c r="T7" s="13"/>
      <c r="U7" s="13"/>
      <c r="V7" s="13"/>
      <c r="W7" s="13"/>
      <c r="X7" s="13"/>
      <c r="Y7" s="13"/>
    </row>
    <row r="8" spans="1:27" x14ac:dyDescent="0.2">
      <c r="A8" s="4" t="s">
        <v>16</v>
      </c>
      <c r="B8" s="5">
        <f t="shared" ref="B8:K8" si="2">STDEV(B3:B5)/SQRT(COUNT(B3:B5))</f>
        <v>0.30000000000000016</v>
      </c>
      <c r="C8" s="5">
        <f t="shared" si="2"/>
        <v>0.321455025366432</v>
      </c>
      <c r="D8" s="5">
        <f t="shared" si="2"/>
        <v>0.26457513110645892</v>
      </c>
      <c r="E8" s="5">
        <f t="shared" si="2"/>
        <v>0.37859388972001828</v>
      </c>
      <c r="F8" s="5">
        <f t="shared" si="2"/>
        <v>0.28867513459481292</v>
      </c>
      <c r="G8" s="5">
        <f t="shared" si="2"/>
        <v>0.32145502536643178</v>
      </c>
      <c r="H8" s="5">
        <f t="shared" si="2"/>
        <v>0.32145502536643228</v>
      </c>
      <c r="I8" s="5">
        <f t="shared" si="2"/>
        <v>0.30550504633038927</v>
      </c>
      <c r="J8" s="5">
        <f t="shared" si="2"/>
        <v>0.37859388972001845</v>
      </c>
      <c r="K8" s="5">
        <f t="shared" si="2"/>
        <v>0.45825756949558399</v>
      </c>
      <c r="R8" s="13"/>
      <c r="S8" s="13"/>
      <c r="T8" s="13"/>
      <c r="U8" s="13"/>
      <c r="V8" s="13"/>
      <c r="W8" s="13"/>
      <c r="X8" s="13"/>
      <c r="Y8" s="13"/>
    </row>
    <row r="9" spans="1:27" x14ac:dyDescent="0.2">
      <c r="A9" s="1"/>
      <c r="B9" s="14" t="s">
        <v>17</v>
      </c>
      <c r="C9" s="14"/>
      <c r="D9" s="5" t="s">
        <v>18</v>
      </c>
      <c r="E9" s="4"/>
      <c r="F9" s="1"/>
      <c r="G9" s="1"/>
      <c r="R9" s="13"/>
      <c r="S9" s="13"/>
      <c r="T9" s="13"/>
      <c r="U9" s="13"/>
      <c r="V9" s="13"/>
      <c r="W9" s="13"/>
      <c r="X9" s="13"/>
      <c r="Y9" s="13"/>
    </row>
    <row r="10" spans="1:27" x14ac:dyDescent="0.2">
      <c r="A10" s="1"/>
      <c r="B10" s="18" t="s">
        <v>44</v>
      </c>
      <c r="C10" s="1">
        <f>B6</f>
        <v>9.2000000000000011</v>
      </c>
      <c r="D10" s="1" t="s">
        <v>37</v>
      </c>
      <c r="E10" s="1"/>
      <c r="F10" s="1"/>
      <c r="G10" s="1"/>
    </row>
    <row r="11" spans="1:27" x14ac:dyDescent="0.2">
      <c r="A11" s="1"/>
      <c r="B11" s="18" t="s">
        <v>45</v>
      </c>
      <c r="C11" s="1">
        <f>C6</f>
        <v>5.9000000000000012</v>
      </c>
      <c r="D11" s="1" t="s">
        <v>38</v>
      </c>
      <c r="E11" s="1"/>
      <c r="F11" s="1"/>
      <c r="G11" s="1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7" x14ac:dyDescent="0.2">
      <c r="A12" s="1"/>
      <c r="B12" s="1" t="s">
        <v>2</v>
      </c>
      <c r="C12" s="1">
        <f>D6</f>
        <v>7.4000000000000012</v>
      </c>
      <c r="D12" s="1" t="s">
        <v>24</v>
      </c>
      <c r="E12" s="1"/>
      <c r="F12" s="1"/>
      <c r="G12" s="1"/>
      <c r="N12" s="10" t="s">
        <v>42</v>
      </c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pans="1:27" x14ac:dyDescent="0.2">
      <c r="A13" s="1"/>
      <c r="B13" s="1" t="s">
        <v>3</v>
      </c>
      <c r="C13" s="1">
        <f>E6</f>
        <v>8</v>
      </c>
      <c r="D13" s="1" t="s">
        <v>39</v>
      </c>
      <c r="E13" s="1"/>
      <c r="F13" s="1"/>
      <c r="G13" s="1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</row>
    <row r="14" spans="1:27" x14ac:dyDescent="0.2">
      <c r="A14" s="1"/>
      <c r="B14" s="2" t="s">
        <v>4</v>
      </c>
      <c r="C14" s="1">
        <f>F6</f>
        <v>8.5</v>
      </c>
      <c r="D14" s="1" t="s">
        <v>32</v>
      </c>
      <c r="E14" s="1"/>
      <c r="F14" s="1"/>
      <c r="G14" s="1"/>
      <c r="P14" s="10"/>
      <c r="Q14" s="10"/>
      <c r="R14" s="15" t="s">
        <v>23</v>
      </c>
      <c r="S14" s="15"/>
      <c r="T14" s="15"/>
      <c r="U14" s="10"/>
      <c r="V14" s="10"/>
      <c r="W14" s="10"/>
      <c r="X14" s="10"/>
      <c r="Y14" s="10"/>
      <c r="Z14" s="10"/>
      <c r="AA14" s="10"/>
    </row>
    <row r="15" spans="1:27" x14ac:dyDescent="0.2">
      <c r="A15" s="1"/>
      <c r="B15" s="2" t="s">
        <v>5</v>
      </c>
      <c r="C15" s="1">
        <f>G6</f>
        <v>8.8000000000000007</v>
      </c>
      <c r="D15" s="1" t="s">
        <v>40</v>
      </c>
      <c r="E15" s="1"/>
      <c r="F15" s="1"/>
      <c r="G15" s="1"/>
      <c r="P15" s="10"/>
      <c r="Q15" s="10"/>
      <c r="R15" s="11" t="s">
        <v>1</v>
      </c>
      <c r="S15" s="11" t="s">
        <v>2</v>
      </c>
      <c r="T15" s="11" t="s">
        <v>3</v>
      </c>
      <c r="U15" s="11" t="s">
        <v>4</v>
      </c>
      <c r="V15" s="11" t="s">
        <v>5</v>
      </c>
      <c r="W15" s="11" t="s">
        <v>6</v>
      </c>
      <c r="X15" s="11" t="s">
        <v>7</v>
      </c>
      <c r="Y15" s="11" t="s">
        <v>8</v>
      </c>
      <c r="Z15" s="11" t="s">
        <v>9</v>
      </c>
      <c r="AA15" s="10"/>
    </row>
    <row r="16" spans="1:27" x14ac:dyDescent="0.2">
      <c r="B16" s="2" t="s">
        <v>6</v>
      </c>
      <c r="C16" s="1">
        <f>H6</f>
        <v>9.2000000000000011</v>
      </c>
      <c r="D16" s="1" t="s">
        <v>37</v>
      </c>
      <c r="P16" s="10"/>
      <c r="Q16" s="10"/>
      <c r="R16" s="10">
        <f>B6-C6</f>
        <v>3.3</v>
      </c>
      <c r="S16" s="10">
        <f>B6-D6</f>
        <v>1.7999999999999998</v>
      </c>
      <c r="T16" s="10">
        <f>B6-E6</f>
        <v>1.2000000000000011</v>
      </c>
      <c r="U16" s="10">
        <f>B6-F6</f>
        <v>0.70000000000000107</v>
      </c>
      <c r="V16" s="10">
        <f>B6-G6</f>
        <v>0.40000000000000036</v>
      </c>
      <c r="W16" s="10">
        <f>B6-H6</f>
        <v>0</v>
      </c>
      <c r="X16" s="10">
        <f>B6-I6</f>
        <v>-0.39999999999999858</v>
      </c>
      <c r="Y16" s="10">
        <f>B6-J6</f>
        <v>-0.69999999999999929</v>
      </c>
      <c r="Z16" s="10">
        <f>B6-K6</f>
        <v>-1.0999999999999979</v>
      </c>
      <c r="AA16" s="10"/>
    </row>
    <row r="17" spans="1:27" x14ac:dyDescent="0.2">
      <c r="B17" s="2" t="s">
        <v>7</v>
      </c>
      <c r="C17" s="1">
        <f>I6</f>
        <v>9.6</v>
      </c>
      <c r="D17" s="1" t="s">
        <v>36</v>
      </c>
      <c r="P17" s="10"/>
      <c r="Q17" s="10"/>
      <c r="R17" s="10">
        <f>R16/B6</f>
        <v>0.35869565217391297</v>
      </c>
      <c r="S17" s="10">
        <f>S16/B6</f>
        <v>0.19565217391304343</v>
      </c>
      <c r="T17" s="10">
        <f>T16/B6</f>
        <v>0.13043478260869576</v>
      </c>
      <c r="U17" s="10">
        <f>U16/B6</f>
        <v>7.6086956521739232E-2</v>
      </c>
      <c r="V17" s="10">
        <f>V16/B6</f>
        <v>4.3478260869565251E-2</v>
      </c>
      <c r="W17" s="10">
        <f>W16/B6</f>
        <v>0</v>
      </c>
      <c r="X17" s="10">
        <f>X16/B6</f>
        <v>-4.3478260869565057E-2</v>
      </c>
      <c r="Y17" s="10">
        <f>Y16/B6</f>
        <v>-7.6086956521739038E-2</v>
      </c>
      <c r="Z17" s="10">
        <f>Z16/B6</f>
        <v>-0.1195652173913041</v>
      </c>
      <c r="AA17" s="10"/>
    </row>
    <row r="18" spans="1:27" x14ac:dyDescent="0.2">
      <c r="B18" s="2" t="s">
        <v>8</v>
      </c>
      <c r="C18" s="1">
        <f>J6</f>
        <v>9.9</v>
      </c>
      <c r="D18" s="1" t="s">
        <v>35</v>
      </c>
      <c r="P18" s="10"/>
      <c r="Q18" s="10"/>
      <c r="R18" s="11" t="s">
        <v>1</v>
      </c>
      <c r="S18" s="11" t="s">
        <v>2</v>
      </c>
      <c r="T18" s="11" t="s">
        <v>3</v>
      </c>
      <c r="U18" s="11" t="s">
        <v>4</v>
      </c>
      <c r="V18" s="11" t="s">
        <v>5</v>
      </c>
      <c r="W18" s="11" t="s">
        <v>6</v>
      </c>
      <c r="X18" s="11" t="s">
        <v>7</v>
      </c>
      <c r="Y18" s="11" t="s">
        <v>8</v>
      </c>
      <c r="Z18" s="11" t="s">
        <v>9</v>
      </c>
      <c r="AA18" s="10"/>
    </row>
    <row r="19" spans="1:27" x14ac:dyDescent="0.2">
      <c r="B19" s="2" t="s">
        <v>9</v>
      </c>
      <c r="C19" s="1">
        <f>K6</f>
        <v>10.299999999999999</v>
      </c>
      <c r="D19" s="1" t="s">
        <v>19</v>
      </c>
      <c r="P19" s="10"/>
      <c r="Q19" s="10"/>
      <c r="R19" s="11">
        <f t="shared" ref="R19:Z19" si="3">R17*100</f>
        <v>35.869565217391298</v>
      </c>
      <c r="S19" s="11">
        <f t="shared" si="3"/>
        <v>19.565217391304344</v>
      </c>
      <c r="T19" s="11">
        <f t="shared" si="3"/>
        <v>13.043478260869575</v>
      </c>
      <c r="U19" s="11">
        <f t="shared" si="3"/>
        <v>7.6086956521739229</v>
      </c>
      <c r="V19" s="11">
        <f t="shared" si="3"/>
        <v>4.3478260869565251</v>
      </c>
      <c r="W19" s="11">
        <f t="shared" si="3"/>
        <v>0</v>
      </c>
      <c r="X19" s="11">
        <f t="shared" si="3"/>
        <v>-4.3478260869565055</v>
      </c>
      <c r="Y19" s="11">
        <f t="shared" si="3"/>
        <v>-7.6086956521739042</v>
      </c>
      <c r="Z19" s="11">
        <f t="shared" si="3"/>
        <v>-11.956521739130411</v>
      </c>
      <c r="AA19" s="10"/>
    </row>
    <row r="20" spans="1:27" x14ac:dyDescent="0.2">
      <c r="B20" s="1"/>
      <c r="C20" s="1"/>
      <c r="D20" s="1"/>
      <c r="P20" s="10"/>
      <c r="Q20" s="10"/>
      <c r="R20" s="12">
        <f t="shared" ref="R20:Z20" si="4">R17</f>
        <v>0.35869565217391297</v>
      </c>
      <c r="S20" s="12">
        <f t="shared" si="4"/>
        <v>0.19565217391304343</v>
      </c>
      <c r="T20" s="12">
        <f t="shared" si="4"/>
        <v>0.13043478260869576</v>
      </c>
      <c r="U20" s="12">
        <f t="shared" si="4"/>
        <v>7.6086956521739232E-2</v>
      </c>
      <c r="V20" s="12">
        <f t="shared" si="4"/>
        <v>4.3478260869565251E-2</v>
      </c>
      <c r="W20" s="12">
        <f t="shared" si="4"/>
        <v>0</v>
      </c>
      <c r="X20" s="12">
        <f t="shared" si="4"/>
        <v>-4.3478260869565057E-2</v>
      </c>
      <c r="Y20" s="12">
        <f t="shared" si="4"/>
        <v>-7.6086956521739038E-2</v>
      </c>
      <c r="Z20" s="12">
        <f t="shared" si="4"/>
        <v>-0.1195652173913041</v>
      </c>
      <c r="AA20" s="10"/>
    </row>
    <row r="21" spans="1:27" x14ac:dyDescent="0.2"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 x14ac:dyDescent="0.2"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x14ac:dyDescent="0.2"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</row>
    <row r="24" spans="1:27" x14ac:dyDescent="0.2">
      <c r="P24" s="10"/>
      <c r="Q24" s="10"/>
      <c r="R24" s="11" t="s">
        <v>1</v>
      </c>
      <c r="S24" s="11" t="s">
        <v>2</v>
      </c>
      <c r="T24" s="11" t="s">
        <v>3</v>
      </c>
      <c r="U24" s="11" t="s">
        <v>4</v>
      </c>
      <c r="V24" s="11" t="s">
        <v>5</v>
      </c>
      <c r="W24" s="11" t="s">
        <v>6</v>
      </c>
      <c r="X24" s="11" t="s">
        <v>7</v>
      </c>
      <c r="Y24" s="11" t="s">
        <v>8</v>
      </c>
      <c r="Z24" s="11" t="s">
        <v>9</v>
      </c>
      <c r="AA24" s="10"/>
    </row>
    <row r="25" spans="1:27" x14ac:dyDescent="0.2">
      <c r="N25" s="10" t="s">
        <v>43</v>
      </c>
      <c r="P25" s="10"/>
      <c r="Q25" s="10"/>
      <c r="R25" s="10"/>
      <c r="S25" s="10">
        <f>C6-D6</f>
        <v>-1.5</v>
      </c>
      <c r="T25" s="10">
        <f>C6-E6</f>
        <v>-2.0999999999999988</v>
      </c>
      <c r="U25" s="10">
        <f>C6-F6</f>
        <v>-2.5999999999999988</v>
      </c>
      <c r="V25" s="10">
        <f>C6-G6</f>
        <v>-2.8999999999999995</v>
      </c>
      <c r="W25" s="10">
        <f>C6-H6</f>
        <v>-3.3</v>
      </c>
      <c r="X25" s="10">
        <f>C6-I6</f>
        <v>-3.6999999999999984</v>
      </c>
      <c r="Y25" s="10">
        <f>C6-J6</f>
        <v>-3.9999999999999991</v>
      </c>
      <c r="Z25" s="10">
        <f>C6-K6</f>
        <v>-4.3999999999999977</v>
      </c>
      <c r="AA25" s="10"/>
    </row>
    <row r="26" spans="1:27" x14ac:dyDescent="0.2">
      <c r="P26" s="10"/>
      <c r="Q26" s="10"/>
      <c r="R26" s="10"/>
      <c r="S26" s="10">
        <f>S25/C6</f>
        <v>-0.25423728813559315</v>
      </c>
      <c r="T26" s="10">
        <f>T25/C6</f>
        <v>-0.35593220338983023</v>
      </c>
      <c r="U26" s="10">
        <f>U25/C6</f>
        <v>-0.44067796610169463</v>
      </c>
      <c r="V26" s="10">
        <f>V25/C6</f>
        <v>-0.49152542372881336</v>
      </c>
      <c r="W26" s="10">
        <f>W25/C6</f>
        <v>-0.55932203389830493</v>
      </c>
      <c r="X26" s="10">
        <f>X25/C6</f>
        <v>-0.62711864406779616</v>
      </c>
      <c r="Y26" s="10">
        <f>Y25/C6</f>
        <v>-0.677966101694915</v>
      </c>
      <c r="Z26" s="10">
        <f>Z25/C6</f>
        <v>-0.74576271186440624</v>
      </c>
      <c r="AA26" s="10"/>
    </row>
    <row r="27" spans="1:27" x14ac:dyDescent="0.2">
      <c r="P27" s="10"/>
      <c r="Q27" s="10"/>
      <c r="R27" s="11" t="s">
        <v>1</v>
      </c>
      <c r="S27" s="11" t="s">
        <v>2</v>
      </c>
      <c r="T27" s="11" t="s">
        <v>3</v>
      </c>
      <c r="U27" s="11" t="s">
        <v>4</v>
      </c>
      <c r="V27" s="11" t="s">
        <v>5</v>
      </c>
      <c r="W27" s="11" t="s">
        <v>6</v>
      </c>
      <c r="X27" s="11" t="s">
        <v>7</v>
      </c>
      <c r="Y27" s="11" t="s">
        <v>8</v>
      </c>
      <c r="Z27" s="11" t="s">
        <v>9</v>
      </c>
      <c r="AA27" s="10"/>
    </row>
    <row r="28" spans="1:27" x14ac:dyDescent="0.2">
      <c r="A28" s="16" t="s">
        <v>25</v>
      </c>
      <c r="B28" s="16"/>
      <c r="P28" s="10"/>
      <c r="Q28" s="10"/>
      <c r="R28" s="11"/>
      <c r="S28" s="11">
        <f t="shared" ref="S28:Z28" si="5">S26*100</f>
        <v>-25.423728813559315</v>
      </c>
      <c r="T28" s="11">
        <f t="shared" si="5"/>
        <v>-35.593220338983024</v>
      </c>
      <c r="U28" s="11">
        <f t="shared" si="5"/>
        <v>-44.067796610169466</v>
      </c>
      <c r="V28" s="11">
        <f t="shared" si="5"/>
        <v>-49.152542372881335</v>
      </c>
      <c r="W28" s="11">
        <f t="shared" si="5"/>
        <v>-55.932203389830491</v>
      </c>
      <c r="X28" s="11">
        <f t="shared" si="5"/>
        <v>-62.711864406779618</v>
      </c>
      <c r="Y28" s="11">
        <f t="shared" si="5"/>
        <v>-67.796610169491501</v>
      </c>
      <c r="Z28" s="11">
        <f t="shared" si="5"/>
        <v>-74.576271186440621</v>
      </c>
      <c r="AA28" s="10"/>
    </row>
    <row r="29" spans="1:27" x14ac:dyDescent="0.2">
      <c r="A29" s="17" t="s">
        <v>26</v>
      </c>
      <c r="B29" s="17"/>
      <c r="P29" s="10"/>
      <c r="Q29" s="10"/>
      <c r="R29" s="12"/>
      <c r="S29" s="12">
        <f t="shared" ref="S29:Z29" si="6">S26</f>
        <v>-0.25423728813559315</v>
      </c>
      <c r="T29" s="12">
        <f t="shared" si="6"/>
        <v>-0.35593220338983023</v>
      </c>
      <c r="U29" s="12">
        <f t="shared" si="6"/>
        <v>-0.44067796610169463</v>
      </c>
      <c r="V29" s="12">
        <f t="shared" si="6"/>
        <v>-0.49152542372881336</v>
      </c>
      <c r="W29" s="12">
        <f t="shared" si="6"/>
        <v>-0.55932203389830493</v>
      </c>
      <c r="X29" s="12">
        <f t="shared" si="6"/>
        <v>-0.62711864406779616</v>
      </c>
      <c r="Y29" s="12">
        <f t="shared" si="6"/>
        <v>-0.677966101694915</v>
      </c>
      <c r="Z29" s="12">
        <f t="shared" si="6"/>
        <v>-0.74576271186440624</v>
      </c>
      <c r="AA29" s="10"/>
    </row>
    <row r="30" spans="1:27" x14ac:dyDescent="0.2">
      <c r="A30" s="6" t="s">
        <v>27</v>
      </c>
      <c r="B30" s="6" t="s">
        <v>28</v>
      </c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</row>
    <row r="31" spans="1:27" ht="18" x14ac:dyDescent="0.2">
      <c r="A31" s="7" t="s">
        <v>0</v>
      </c>
      <c r="B31">
        <f>B3</f>
        <v>8.9</v>
      </c>
    </row>
    <row r="32" spans="1:27" ht="18" x14ac:dyDescent="0.2">
      <c r="A32" s="7" t="s">
        <v>0</v>
      </c>
      <c r="B32">
        <f>B4</f>
        <v>9.8000000000000007</v>
      </c>
    </row>
    <row r="33" spans="1:4" ht="18" x14ac:dyDescent="0.2">
      <c r="A33" s="7" t="s">
        <v>0</v>
      </c>
      <c r="B33">
        <f>B5</f>
        <v>8.9</v>
      </c>
    </row>
    <row r="34" spans="1:4" ht="18" x14ac:dyDescent="0.2">
      <c r="A34" s="7" t="s">
        <v>1</v>
      </c>
      <c r="B34">
        <f>C3</f>
        <v>6</v>
      </c>
    </row>
    <row r="35" spans="1:4" ht="18" x14ac:dyDescent="0.2">
      <c r="A35" s="7" t="s">
        <v>1</v>
      </c>
      <c r="B35">
        <f>C4</f>
        <v>5.3</v>
      </c>
    </row>
    <row r="36" spans="1:4" ht="18" x14ac:dyDescent="0.2">
      <c r="A36" s="7" t="s">
        <v>1</v>
      </c>
      <c r="B36">
        <f>C5</f>
        <v>6.4</v>
      </c>
    </row>
    <row r="37" spans="1:4" x14ac:dyDescent="0.2">
      <c r="A37" s="1" t="s">
        <v>2</v>
      </c>
      <c r="B37">
        <f>D3</f>
        <v>7.8</v>
      </c>
    </row>
    <row r="38" spans="1:4" x14ac:dyDescent="0.2">
      <c r="A38" s="1" t="s">
        <v>2</v>
      </c>
      <c r="B38">
        <f>D4</f>
        <v>7.5</v>
      </c>
      <c r="D38" s="1"/>
    </row>
    <row r="39" spans="1:4" x14ac:dyDescent="0.2">
      <c r="A39" s="1" t="s">
        <v>2</v>
      </c>
      <c r="B39">
        <f>D5</f>
        <v>6.9</v>
      </c>
      <c r="D39" s="2"/>
    </row>
    <row r="40" spans="1:4" x14ac:dyDescent="0.2">
      <c r="A40" s="1" t="s">
        <v>3</v>
      </c>
      <c r="B40">
        <f>E3</f>
        <v>8.1</v>
      </c>
      <c r="D40" s="2"/>
    </row>
    <row r="41" spans="1:4" x14ac:dyDescent="0.2">
      <c r="A41" s="1" t="s">
        <v>3</v>
      </c>
      <c r="B41">
        <f>E4</f>
        <v>7.3</v>
      </c>
      <c r="D41" s="2"/>
    </row>
    <row r="42" spans="1:4" x14ac:dyDescent="0.2">
      <c r="A42" s="1" t="s">
        <v>3</v>
      </c>
      <c r="B42">
        <f>E5</f>
        <v>8.6</v>
      </c>
      <c r="D42" s="2"/>
    </row>
    <row r="43" spans="1:4" x14ac:dyDescent="0.2">
      <c r="A43" s="2" t="s">
        <v>4</v>
      </c>
      <c r="B43">
        <f>F3</f>
        <v>8.5</v>
      </c>
      <c r="D43" s="2"/>
    </row>
    <row r="44" spans="1:4" x14ac:dyDescent="0.2">
      <c r="A44" s="2" t="s">
        <v>4</v>
      </c>
      <c r="B44">
        <f>F4</f>
        <v>9</v>
      </c>
      <c r="D44" s="2"/>
    </row>
    <row r="45" spans="1:4" x14ac:dyDescent="0.2">
      <c r="A45" s="2" t="s">
        <v>4</v>
      </c>
      <c r="B45">
        <f>F5</f>
        <v>8</v>
      </c>
    </row>
    <row r="46" spans="1:4" x14ac:dyDescent="0.2">
      <c r="A46" s="2" t="s">
        <v>5</v>
      </c>
      <c r="B46">
        <f>G3</f>
        <v>8.6999999999999993</v>
      </c>
    </row>
    <row r="47" spans="1:4" x14ac:dyDescent="0.2">
      <c r="A47" s="2" t="s">
        <v>5</v>
      </c>
      <c r="B47">
        <f>G4</f>
        <v>9.4</v>
      </c>
    </row>
    <row r="48" spans="1:4" x14ac:dyDescent="0.2">
      <c r="A48" s="2" t="s">
        <v>5</v>
      </c>
      <c r="B48">
        <f>G5</f>
        <v>8.3000000000000007</v>
      </c>
    </row>
    <row r="49" spans="1:2" x14ac:dyDescent="0.2">
      <c r="A49" s="2" t="s">
        <v>6</v>
      </c>
      <c r="B49">
        <f>H3</f>
        <v>9.8000000000000007</v>
      </c>
    </row>
    <row r="50" spans="1:2" x14ac:dyDescent="0.2">
      <c r="A50" s="2" t="s">
        <v>6</v>
      </c>
      <c r="B50">
        <f>H4</f>
        <v>8.6999999999999993</v>
      </c>
    </row>
    <row r="51" spans="1:2" x14ac:dyDescent="0.2">
      <c r="A51" s="2" t="s">
        <v>6</v>
      </c>
      <c r="B51">
        <f>H5</f>
        <v>9.1</v>
      </c>
    </row>
    <row r="52" spans="1:2" x14ac:dyDescent="0.2">
      <c r="A52" s="2" t="s">
        <v>7</v>
      </c>
      <c r="B52">
        <f>I3</f>
        <v>9.1999999999999993</v>
      </c>
    </row>
    <row r="53" spans="1:2" x14ac:dyDescent="0.2">
      <c r="A53" s="2" t="s">
        <v>7</v>
      </c>
      <c r="B53">
        <f>I4</f>
        <v>10.199999999999999</v>
      </c>
    </row>
    <row r="54" spans="1:2" x14ac:dyDescent="0.2">
      <c r="A54" s="2" t="s">
        <v>7</v>
      </c>
      <c r="B54">
        <f>I5</f>
        <v>9.4</v>
      </c>
    </row>
    <row r="55" spans="1:2" x14ac:dyDescent="0.2">
      <c r="A55" s="2" t="s">
        <v>8</v>
      </c>
      <c r="B55">
        <f>J3</f>
        <v>10</v>
      </c>
    </row>
    <row r="56" spans="1:2" x14ac:dyDescent="0.2">
      <c r="A56" s="2" t="s">
        <v>8</v>
      </c>
      <c r="B56">
        <f>J4</f>
        <v>10.5</v>
      </c>
    </row>
    <row r="57" spans="1:2" x14ac:dyDescent="0.2">
      <c r="A57" s="2" t="s">
        <v>8</v>
      </c>
      <c r="B57">
        <f>J5</f>
        <v>9.1999999999999993</v>
      </c>
    </row>
    <row r="58" spans="1:2" x14ac:dyDescent="0.2">
      <c r="A58" s="2" t="s">
        <v>9</v>
      </c>
      <c r="B58">
        <f>K3</f>
        <v>11.2</v>
      </c>
    </row>
    <row r="59" spans="1:2" x14ac:dyDescent="0.2">
      <c r="A59" s="2" t="s">
        <v>9</v>
      </c>
      <c r="B59">
        <f>K4</f>
        <v>10</v>
      </c>
    </row>
    <row r="60" spans="1:2" x14ac:dyDescent="0.2">
      <c r="A60" s="2" t="s">
        <v>9</v>
      </c>
      <c r="B60">
        <f>K5</f>
        <v>9.6999999999999993</v>
      </c>
    </row>
  </sheetData>
  <mergeCells count="5">
    <mergeCell ref="B9:C9"/>
    <mergeCell ref="R14:T14"/>
    <mergeCell ref="A28:B28"/>
    <mergeCell ref="A29:B29"/>
    <mergeCell ref="R7:Y9"/>
  </mergeCells>
  <pageMargins left="0.69930555555555596" right="0.69930555555555596" top="0.75" bottom="0.75" header="0.3" footer="0.3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60"/>
  <sheetViews>
    <sheetView topLeftCell="C1" zoomScale="80" zoomScaleNormal="80" workbookViewId="0">
      <selection activeCell="P39" sqref="P39"/>
    </sheetView>
  </sheetViews>
  <sheetFormatPr baseColWidth="10" defaultColWidth="11" defaultRowHeight="16" x14ac:dyDescent="0.2"/>
  <cols>
    <col min="1" max="1" width="16" customWidth="1"/>
    <col min="9" max="9" width="13.1640625" customWidth="1"/>
  </cols>
  <sheetData>
    <row r="1" spans="1:27" x14ac:dyDescent="0.2">
      <c r="B1">
        <v>0</v>
      </c>
      <c r="C1">
        <v>4.1100000000000003</v>
      </c>
      <c r="D1">
        <v>3.55</v>
      </c>
      <c r="E1">
        <v>2.88</v>
      </c>
      <c r="F1">
        <v>2.88</v>
      </c>
      <c r="G1">
        <v>2.66</v>
      </c>
      <c r="H1">
        <v>2.66</v>
      </c>
      <c r="I1" s="8">
        <v>1.77</v>
      </c>
      <c r="J1">
        <v>1.33</v>
      </c>
      <c r="K1">
        <v>0.33</v>
      </c>
    </row>
    <row r="2" spans="1:27" x14ac:dyDescent="0.2">
      <c r="A2" s="1"/>
      <c r="B2" s="1" t="s">
        <v>0</v>
      </c>
      <c r="C2" s="1" t="s">
        <v>1</v>
      </c>
      <c r="D2" s="1" t="s">
        <v>2</v>
      </c>
      <c r="E2" s="1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</row>
    <row r="3" spans="1:27" x14ac:dyDescent="0.2">
      <c r="A3" s="3" t="s">
        <v>10</v>
      </c>
      <c r="B3" s="1">
        <v>0</v>
      </c>
      <c r="C3" s="1">
        <v>4</v>
      </c>
      <c r="D3" s="1">
        <v>3.33</v>
      </c>
      <c r="E3" s="1">
        <v>3</v>
      </c>
      <c r="F3" s="1">
        <v>3</v>
      </c>
      <c r="G3" s="1">
        <v>2</v>
      </c>
      <c r="H3" s="1">
        <v>2</v>
      </c>
      <c r="I3" s="1">
        <v>2</v>
      </c>
      <c r="J3" s="1">
        <v>2</v>
      </c>
      <c r="K3" s="1">
        <v>0</v>
      </c>
    </row>
    <row r="4" spans="1:27" x14ac:dyDescent="0.2">
      <c r="A4" s="3" t="s">
        <v>11</v>
      </c>
      <c r="B4" s="1">
        <v>0</v>
      </c>
      <c r="C4" s="1">
        <v>3.33</v>
      </c>
      <c r="D4" s="1">
        <v>3.33</v>
      </c>
      <c r="E4" s="1">
        <v>2.66</v>
      </c>
      <c r="F4" s="1">
        <v>2.66</v>
      </c>
      <c r="G4" s="1">
        <v>3</v>
      </c>
      <c r="H4" s="1">
        <v>3</v>
      </c>
      <c r="I4" s="1">
        <v>1.33</v>
      </c>
      <c r="J4" s="1">
        <v>0</v>
      </c>
      <c r="K4" s="1">
        <v>0</v>
      </c>
    </row>
    <row r="5" spans="1:27" x14ac:dyDescent="0.2">
      <c r="A5" s="3" t="s">
        <v>12</v>
      </c>
      <c r="B5" s="1">
        <v>0</v>
      </c>
      <c r="C5" s="1">
        <v>5</v>
      </c>
      <c r="D5" s="1">
        <v>4</v>
      </c>
      <c r="E5" s="1">
        <v>3</v>
      </c>
      <c r="F5" s="1">
        <v>3</v>
      </c>
      <c r="G5" s="1">
        <v>3</v>
      </c>
      <c r="H5" s="1">
        <v>3</v>
      </c>
      <c r="I5" s="1">
        <v>2</v>
      </c>
      <c r="J5" s="1">
        <v>2</v>
      </c>
      <c r="K5" s="1">
        <v>1</v>
      </c>
    </row>
    <row r="6" spans="1:27" x14ac:dyDescent="0.2">
      <c r="A6" s="3" t="s">
        <v>13</v>
      </c>
      <c r="B6" s="1">
        <f>AVERAGE(B3:B5)</f>
        <v>0</v>
      </c>
      <c r="C6" s="1">
        <f t="shared" ref="C6:K6" si="0">AVERAGE(C3:C5)</f>
        <v>4.1100000000000003</v>
      </c>
      <c r="D6" s="1">
        <f t="shared" si="0"/>
        <v>3.5533333333333332</v>
      </c>
      <c r="E6" s="1">
        <f t="shared" si="0"/>
        <v>2.8866666666666667</v>
      </c>
      <c r="F6" s="1">
        <f t="shared" si="0"/>
        <v>2.8866666666666667</v>
      </c>
      <c r="G6" s="1">
        <f t="shared" si="0"/>
        <v>2.6666666666666665</v>
      </c>
      <c r="H6" s="1">
        <f t="shared" si="0"/>
        <v>2.6666666666666665</v>
      </c>
      <c r="I6" s="1">
        <f t="shared" si="0"/>
        <v>1.7766666666666666</v>
      </c>
      <c r="J6" s="1">
        <f t="shared" si="0"/>
        <v>1.3333333333333333</v>
      </c>
      <c r="K6" s="1">
        <f t="shared" si="0"/>
        <v>0.33333333333333331</v>
      </c>
    </row>
    <row r="7" spans="1:27" x14ac:dyDescent="0.2">
      <c r="A7" s="3" t="s">
        <v>14</v>
      </c>
      <c r="B7" s="1">
        <f>STDEVA(B3:B5)</f>
        <v>0</v>
      </c>
      <c r="C7" s="1">
        <f t="shared" ref="C7:K7" si="1">STDEVA(C3:C5)</f>
        <v>0.84041656337794912</v>
      </c>
      <c r="D7" s="1">
        <f t="shared" si="1"/>
        <v>0.3868246803570492</v>
      </c>
      <c r="E7" s="1">
        <f t="shared" si="1"/>
        <v>0.19629909152447267</v>
      </c>
      <c r="F7" s="1">
        <f t="shared" si="1"/>
        <v>0.19629909152447267</v>
      </c>
      <c r="G7" s="1">
        <f t="shared" si="1"/>
        <v>0.57735026918962629</v>
      </c>
      <c r="H7" s="1">
        <f t="shared" si="1"/>
        <v>0.57735026918962629</v>
      </c>
      <c r="I7" s="1">
        <f t="shared" si="1"/>
        <v>0.38682468035705009</v>
      </c>
      <c r="J7" s="1">
        <f t="shared" si="1"/>
        <v>1.1547005383792517</v>
      </c>
      <c r="K7" s="1">
        <f t="shared" si="1"/>
        <v>0.57735026918962584</v>
      </c>
      <c r="R7" s="13" t="s">
        <v>15</v>
      </c>
      <c r="S7" s="13"/>
      <c r="T7" s="13"/>
      <c r="U7" s="13"/>
      <c r="V7" s="13"/>
      <c r="W7" s="13"/>
      <c r="X7" s="13"/>
      <c r="Y7" s="13"/>
    </row>
    <row r="8" spans="1:27" x14ac:dyDescent="0.2">
      <c r="A8" s="4" t="s">
        <v>16</v>
      </c>
      <c r="B8" s="5">
        <f>STDEV(B3:B5)/SQRT(COUNT(B3:B5))</f>
        <v>0</v>
      </c>
      <c r="C8" s="5">
        <f t="shared" ref="C8:K8" si="2">STDEV(C3:C5)/SQRT(COUNT(C3:C5))</f>
        <v>0.48521472909767915</v>
      </c>
      <c r="D8" s="5">
        <f t="shared" si="2"/>
        <v>0.2233333333333333</v>
      </c>
      <c r="E8" s="5">
        <f t="shared" si="2"/>
        <v>0.11333333333333329</v>
      </c>
      <c r="F8" s="5">
        <f t="shared" si="2"/>
        <v>0.11333333333333329</v>
      </c>
      <c r="G8" s="5">
        <f t="shared" si="2"/>
        <v>0.33333333333333365</v>
      </c>
      <c r="H8" s="5">
        <f t="shared" si="2"/>
        <v>0.33333333333333365</v>
      </c>
      <c r="I8" s="5">
        <f t="shared" si="2"/>
        <v>0.22333333333333383</v>
      </c>
      <c r="J8" s="5">
        <f t="shared" si="2"/>
        <v>0.66666666666666674</v>
      </c>
      <c r="K8" s="5">
        <f t="shared" si="2"/>
        <v>0.33333333333333337</v>
      </c>
      <c r="R8" s="13"/>
      <c r="S8" s="13"/>
      <c r="T8" s="13"/>
      <c r="U8" s="13"/>
      <c r="V8" s="13"/>
      <c r="W8" s="13"/>
      <c r="X8" s="13"/>
      <c r="Y8" s="13"/>
    </row>
    <row r="9" spans="1:27" x14ac:dyDescent="0.2">
      <c r="A9" s="1"/>
      <c r="B9" s="14" t="s">
        <v>17</v>
      </c>
      <c r="C9" s="14"/>
      <c r="D9" s="5" t="s">
        <v>18</v>
      </c>
      <c r="E9" s="4"/>
      <c r="F9" s="1"/>
      <c r="G9" s="1"/>
      <c r="R9" s="13"/>
      <c r="S9" s="13"/>
      <c r="T9" s="13"/>
      <c r="U9" s="13"/>
      <c r="V9" s="13"/>
      <c r="W9" s="13"/>
      <c r="X9" s="13"/>
      <c r="Y9" s="13"/>
    </row>
    <row r="10" spans="1:27" x14ac:dyDescent="0.2">
      <c r="A10" s="1"/>
      <c r="B10" s="1" t="s">
        <v>0</v>
      </c>
      <c r="C10" s="1">
        <f>B6</f>
        <v>0</v>
      </c>
      <c r="D10" s="1" t="s">
        <v>24</v>
      </c>
      <c r="E10" s="1"/>
      <c r="F10" s="1"/>
      <c r="G10" s="1"/>
    </row>
    <row r="11" spans="1:27" x14ac:dyDescent="0.2">
      <c r="A11" s="1"/>
      <c r="B11" s="1" t="s">
        <v>1</v>
      </c>
      <c r="C11" s="1">
        <f>C6</f>
        <v>4.1100000000000003</v>
      </c>
      <c r="D11" s="1" t="s">
        <v>19</v>
      </c>
      <c r="E11" s="1"/>
      <c r="F11" s="1"/>
      <c r="G11" s="1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7" x14ac:dyDescent="0.2">
      <c r="A12" s="1"/>
      <c r="B12" s="1" t="s">
        <v>2</v>
      </c>
      <c r="C12" s="1">
        <f>D6</f>
        <v>3.5533333333333332</v>
      </c>
      <c r="D12" s="1" t="s">
        <v>35</v>
      </c>
      <c r="E12" s="1"/>
      <c r="F12" s="1"/>
      <c r="G12" s="1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pans="1:27" x14ac:dyDescent="0.2">
      <c r="A13" s="1"/>
      <c r="B13" s="1" t="s">
        <v>3</v>
      </c>
      <c r="C13" s="1">
        <f>E6</f>
        <v>2.8866666666666667</v>
      </c>
      <c r="D13" s="1" t="s">
        <v>20</v>
      </c>
      <c r="E13" s="1"/>
      <c r="F13" s="1"/>
      <c r="G13" s="1"/>
      <c r="N13" s="10" t="s">
        <v>42</v>
      </c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</row>
    <row r="14" spans="1:27" x14ac:dyDescent="0.2">
      <c r="A14" s="1"/>
      <c r="B14" s="2" t="s">
        <v>4</v>
      </c>
      <c r="C14" s="1">
        <f>F6</f>
        <v>2.8866666666666667</v>
      </c>
      <c r="D14" s="1" t="s">
        <v>20</v>
      </c>
      <c r="E14" s="1"/>
      <c r="F14" s="1"/>
      <c r="G14" s="1"/>
      <c r="P14" s="10"/>
      <c r="Q14" s="10"/>
      <c r="R14" s="15" t="s">
        <v>23</v>
      </c>
      <c r="S14" s="15"/>
      <c r="T14" s="15"/>
      <c r="U14" s="10"/>
      <c r="V14" s="10"/>
      <c r="W14" s="10"/>
      <c r="X14" s="10"/>
      <c r="Y14" s="10"/>
      <c r="Z14" s="10"/>
      <c r="AA14" s="10"/>
    </row>
    <row r="15" spans="1:27" x14ac:dyDescent="0.2">
      <c r="A15" s="1"/>
      <c r="B15" s="2" t="s">
        <v>5</v>
      </c>
      <c r="C15" s="1">
        <f>G6</f>
        <v>2.6666666666666665</v>
      </c>
      <c r="D15" s="1" t="s">
        <v>34</v>
      </c>
      <c r="E15" s="1"/>
      <c r="F15" s="1"/>
      <c r="G15" s="1"/>
      <c r="P15" s="10"/>
      <c r="Q15" s="10"/>
      <c r="R15" s="11" t="s">
        <v>1</v>
      </c>
      <c r="S15" s="11" t="s">
        <v>2</v>
      </c>
      <c r="T15" s="11" t="s">
        <v>3</v>
      </c>
      <c r="U15" s="11" t="s">
        <v>4</v>
      </c>
      <c r="V15" s="11" t="s">
        <v>5</v>
      </c>
      <c r="W15" s="11" t="s">
        <v>6</v>
      </c>
      <c r="X15" s="11" t="s">
        <v>7</v>
      </c>
      <c r="Y15" s="11" t="s">
        <v>8</v>
      </c>
      <c r="Z15" s="11" t="s">
        <v>9</v>
      </c>
      <c r="AA15" s="10"/>
    </row>
    <row r="16" spans="1:27" x14ac:dyDescent="0.2">
      <c r="B16" s="2" t="s">
        <v>6</v>
      </c>
      <c r="C16" s="1">
        <f>H6</f>
        <v>2.6666666666666665</v>
      </c>
      <c r="D16" s="1" t="s">
        <v>34</v>
      </c>
      <c r="P16" s="10"/>
      <c r="Q16" s="10"/>
      <c r="R16" s="10">
        <f>B6-C6</f>
        <v>-4.1100000000000003</v>
      </c>
      <c r="S16" s="10">
        <f>B6-D6</f>
        <v>-3.5533333333333332</v>
      </c>
      <c r="T16" s="10">
        <f>B6-E6</f>
        <v>-2.8866666666666667</v>
      </c>
      <c r="U16" s="10">
        <f>B6-F6</f>
        <v>-2.8866666666666667</v>
      </c>
      <c r="V16" s="10">
        <f>B6-G6</f>
        <v>-2.6666666666666665</v>
      </c>
      <c r="W16" s="10">
        <f>B6-H6</f>
        <v>-2.6666666666666665</v>
      </c>
      <c r="X16" s="10">
        <f>B6-I6</f>
        <v>-1.7766666666666666</v>
      </c>
      <c r="Y16" s="10">
        <f>B6-J6</f>
        <v>-1.3333333333333333</v>
      </c>
      <c r="Z16" s="10">
        <f>B6-K6</f>
        <v>-0.33333333333333331</v>
      </c>
      <c r="AA16" s="10"/>
    </row>
    <row r="17" spans="1:27" x14ac:dyDescent="0.2">
      <c r="B17" s="2" t="s">
        <v>7</v>
      </c>
      <c r="C17" s="1">
        <f>I6</f>
        <v>1.7766666666666666</v>
      </c>
      <c r="D17" s="1" t="s">
        <v>33</v>
      </c>
      <c r="P17" s="10"/>
      <c r="Q17" s="10"/>
      <c r="R17" s="10" t="e">
        <f>R16/B6</f>
        <v>#DIV/0!</v>
      </c>
      <c r="S17" s="10" t="e">
        <f>S16/B6</f>
        <v>#DIV/0!</v>
      </c>
      <c r="T17" s="10" t="e">
        <f>T16/B6</f>
        <v>#DIV/0!</v>
      </c>
      <c r="U17" s="10" t="e">
        <f>U16/B6</f>
        <v>#DIV/0!</v>
      </c>
      <c r="V17" s="10" t="e">
        <f>V16/B6</f>
        <v>#DIV/0!</v>
      </c>
      <c r="W17" s="10" t="e">
        <f>W16/B6</f>
        <v>#DIV/0!</v>
      </c>
      <c r="X17" s="10" t="e">
        <f>X16/B6</f>
        <v>#DIV/0!</v>
      </c>
      <c r="Y17" s="10" t="e">
        <f>Y16/B6</f>
        <v>#DIV/0!</v>
      </c>
      <c r="Z17" s="10" t="e">
        <f>Z16/B6</f>
        <v>#DIV/0!</v>
      </c>
      <c r="AA17" s="10"/>
    </row>
    <row r="18" spans="1:27" x14ac:dyDescent="0.2">
      <c r="B18" s="2" t="s">
        <v>8</v>
      </c>
      <c r="C18" s="1">
        <f>J6</f>
        <v>1.3333333333333333</v>
      </c>
      <c r="D18" s="1" t="s">
        <v>21</v>
      </c>
      <c r="P18" s="10"/>
      <c r="Q18" s="10"/>
      <c r="R18" s="11" t="s">
        <v>1</v>
      </c>
      <c r="S18" s="11" t="s">
        <v>2</v>
      </c>
      <c r="T18" s="11" t="s">
        <v>3</v>
      </c>
      <c r="U18" s="11" t="s">
        <v>4</v>
      </c>
      <c r="V18" s="11" t="s">
        <v>5</v>
      </c>
      <c r="W18" s="11" t="s">
        <v>6</v>
      </c>
      <c r="X18" s="11" t="s">
        <v>7</v>
      </c>
      <c r="Y18" s="11" t="s">
        <v>8</v>
      </c>
      <c r="Z18" s="11" t="s">
        <v>9</v>
      </c>
      <c r="AA18" s="10"/>
    </row>
    <row r="19" spans="1:27" x14ac:dyDescent="0.2">
      <c r="B19" s="2" t="s">
        <v>9</v>
      </c>
      <c r="C19" s="1">
        <f>K6</f>
        <v>0.33333333333333331</v>
      </c>
      <c r="D19" s="1" t="s">
        <v>22</v>
      </c>
      <c r="P19" s="10"/>
      <c r="Q19" s="10"/>
      <c r="R19" s="11" t="e">
        <f t="shared" ref="R19:Z19" si="3">R17*100</f>
        <v>#DIV/0!</v>
      </c>
      <c r="S19" s="11" t="e">
        <f t="shared" si="3"/>
        <v>#DIV/0!</v>
      </c>
      <c r="T19" s="11" t="e">
        <f>T17*100</f>
        <v>#DIV/0!</v>
      </c>
      <c r="U19" s="11" t="e">
        <f t="shared" si="3"/>
        <v>#DIV/0!</v>
      </c>
      <c r="V19" s="11" t="e">
        <f t="shared" si="3"/>
        <v>#DIV/0!</v>
      </c>
      <c r="W19" s="11" t="e">
        <f t="shared" si="3"/>
        <v>#DIV/0!</v>
      </c>
      <c r="X19" s="11" t="e">
        <f t="shared" si="3"/>
        <v>#DIV/0!</v>
      </c>
      <c r="Y19" s="11" t="e">
        <f t="shared" si="3"/>
        <v>#DIV/0!</v>
      </c>
      <c r="Z19" s="11" t="e">
        <f t="shared" si="3"/>
        <v>#DIV/0!</v>
      </c>
      <c r="AA19" s="10"/>
    </row>
    <row r="20" spans="1:27" x14ac:dyDescent="0.2">
      <c r="B20" s="1"/>
      <c r="C20" s="1"/>
      <c r="D20" s="1"/>
      <c r="P20" s="10"/>
      <c r="Q20" s="10"/>
      <c r="R20" s="12" t="e">
        <f t="shared" ref="R20:Z20" si="4">R17</f>
        <v>#DIV/0!</v>
      </c>
      <c r="S20" s="12" t="e">
        <f t="shared" si="4"/>
        <v>#DIV/0!</v>
      </c>
      <c r="T20" s="12" t="e">
        <f t="shared" si="4"/>
        <v>#DIV/0!</v>
      </c>
      <c r="U20" s="12" t="e">
        <f t="shared" si="4"/>
        <v>#DIV/0!</v>
      </c>
      <c r="V20" s="12" t="e">
        <f t="shared" si="4"/>
        <v>#DIV/0!</v>
      </c>
      <c r="W20" s="12" t="e">
        <f t="shared" si="4"/>
        <v>#DIV/0!</v>
      </c>
      <c r="X20" s="12" t="e">
        <f t="shared" si="4"/>
        <v>#DIV/0!</v>
      </c>
      <c r="Y20" s="12" t="e">
        <f t="shared" si="4"/>
        <v>#DIV/0!</v>
      </c>
      <c r="Z20" s="12" t="e">
        <f t="shared" si="4"/>
        <v>#DIV/0!</v>
      </c>
      <c r="AA20" s="10"/>
    </row>
    <row r="21" spans="1:27" x14ac:dyDescent="0.2"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</row>
    <row r="22" spans="1:27" x14ac:dyDescent="0.2"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x14ac:dyDescent="0.2"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</row>
    <row r="24" spans="1:27" x14ac:dyDescent="0.2">
      <c r="P24" s="10"/>
      <c r="Q24" s="10"/>
      <c r="R24" s="11" t="s">
        <v>1</v>
      </c>
      <c r="S24" s="11" t="s">
        <v>2</v>
      </c>
      <c r="T24" s="11" t="s">
        <v>3</v>
      </c>
      <c r="U24" s="11" t="s">
        <v>4</v>
      </c>
      <c r="V24" s="11" t="s">
        <v>5</v>
      </c>
      <c r="W24" s="11" t="s">
        <v>6</v>
      </c>
      <c r="X24" s="11" t="s">
        <v>7</v>
      </c>
      <c r="Y24" s="11" t="s">
        <v>8</v>
      </c>
      <c r="Z24" s="11" t="s">
        <v>9</v>
      </c>
      <c r="AA24" s="10"/>
    </row>
    <row r="25" spans="1:27" x14ac:dyDescent="0.2">
      <c r="P25" s="10"/>
      <c r="Q25" s="10"/>
      <c r="R25" s="10"/>
      <c r="S25" s="10">
        <f>C6-D6</f>
        <v>0.55666666666666709</v>
      </c>
      <c r="T25" s="10">
        <f>C6-E6</f>
        <v>1.2233333333333336</v>
      </c>
      <c r="U25" s="10">
        <f>C6-F6</f>
        <v>1.2233333333333336</v>
      </c>
      <c r="V25" s="10">
        <f>C6-G6</f>
        <v>1.4433333333333338</v>
      </c>
      <c r="W25" s="10">
        <f>C6-H6</f>
        <v>1.4433333333333338</v>
      </c>
      <c r="X25" s="10">
        <f>C6-I6</f>
        <v>2.3333333333333339</v>
      </c>
      <c r="Y25" s="10">
        <f>C6-J6</f>
        <v>2.7766666666666673</v>
      </c>
      <c r="Z25" s="10">
        <f>C6-K6</f>
        <v>3.7766666666666668</v>
      </c>
      <c r="AA25" s="10"/>
    </row>
    <row r="26" spans="1:27" x14ac:dyDescent="0.2">
      <c r="N26" s="10" t="s">
        <v>43</v>
      </c>
      <c r="P26" s="10"/>
      <c r="Q26" s="10"/>
      <c r="R26" s="10"/>
      <c r="S26" s="10">
        <f>S25/C6</f>
        <v>0.13544201135442022</v>
      </c>
      <c r="T26" s="10">
        <f>T25/C6</f>
        <v>0.29764801297648019</v>
      </c>
      <c r="U26" s="10">
        <f>U25/C6</f>
        <v>0.29764801297648019</v>
      </c>
      <c r="V26" s="10">
        <f>V25/C6</f>
        <v>0.35117599351176004</v>
      </c>
      <c r="W26" s="10">
        <f>W25/C6</f>
        <v>0.35117599351176004</v>
      </c>
      <c r="X26" s="10">
        <f>X25/C6</f>
        <v>0.56772100567721018</v>
      </c>
      <c r="Y26" s="10">
        <f>Y25/C6</f>
        <v>0.6755879967558801</v>
      </c>
      <c r="Z26" s="10">
        <f>Z25/C6</f>
        <v>0.91889699918896994</v>
      </c>
      <c r="AA26" s="10"/>
    </row>
    <row r="27" spans="1:27" x14ac:dyDescent="0.2">
      <c r="P27" s="10"/>
      <c r="Q27" s="10"/>
      <c r="R27" s="11" t="s">
        <v>1</v>
      </c>
      <c r="S27" s="11" t="s">
        <v>2</v>
      </c>
      <c r="T27" s="11" t="s">
        <v>3</v>
      </c>
      <c r="U27" s="11" t="s">
        <v>4</v>
      </c>
      <c r="V27" s="11" t="s">
        <v>5</v>
      </c>
      <c r="W27" s="11" t="s">
        <v>6</v>
      </c>
      <c r="X27" s="11" t="s">
        <v>7</v>
      </c>
      <c r="Y27" s="11" t="s">
        <v>8</v>
      </c>
      <c r="Z27" s="11" t="s">
        <v>9</v>
      </c>
      <c r="AA27" s="10"/>
    </row>
    <row r="28" spans="1:27" x14ac:dyDescent="0.2">
      <c r="A28" s="16" t="s">
        <v>25</v>
      </c>
      <c r="B28" s="16"/>
      <c r="P28" s="10"/>
      <c r="Q28" s="10"/>
      <c r="R28" s="11"/>
      <c r="S28" s="11">
        <f t="shared" ref="S28:Z28" si="5">S26*100</f>
        <v>13.544201135442021</v>
      </c>
      <c r="T28" s="11">
        <f t="shared" si="5"/>
        <v>29.76480129764802</v>
      </c>
      <c r="U28" s="11">
        <f t="shared" si="5"/>
        <v>29.76480129764802</v>
      </c>
      <c r="V28" s="11">
        <f t="shared" si="5"/>
        <v>35.117599351176004</v>
      </c>
      <c r="W28" s="11">
        <f t="shared" si="5"/>
        <v>35.117599351176004</v>
      </c>
      <c r="X28" s="11">
        <f t="shared" si="5"/>
        <v>56.772100567721019</v>
      </c>
      <c r="Y28" s="11">
        <f t="shared" si="5"/>
        <v>67.558799675588006</v>
      </c>
      <c r="Z28" s="11">
        <f t="shared" si="5"/>
        <v>91.889699918896994</v>
      </c>
      <c r="AA28" s="10"/>
    </row>
    <row r="29" spans="1:27" x14ac:dyDescent="0.2">
      <c r="A29" s="17" t="s">
        <v>26</v>
      </c>
      <c r="B29" s="17"/>
      <c r="P29" s="10"/>
      <c r="Q29" s="10"/>
      <c r="R29" s="12"/>
      <c r="S29" s="12">
        <f t="shared" ref="S29:Z29" si="6">S26</f>
        <v>0.13544201135442022</v>
      </c>
      <c r="T29" s="12">
        <f t="shared" si="6"/>
        <v>0.29764801297648019</v>
      </c>
      <c r="U29" s="12">
        <f t="shared" si="6"/>
        <v>0.29764801297648019</v>
      </c>
      <c r="V29" s="12">
        <f t="shared" si="6"/>
        <v>0.35117599351176004</v>
      </c>
      <c r="W29" s="12">
        <f t="shared" si="6"/>
        <v>0.35117599351176004</v>
      </c>
      <c r="X29" s="12">
        <f t="shared" si="6"/>
        <v>0.56772100567721018</v>
      </c>
      <c r="Y29" s="12">
        <f t="shared" si="6"/>
        <v>0.6755879967558801</v>
      </c>
      <c r="Z29" s="12">
        <f t="shared" si="6"/>
        <v>0.91889699918896994</v>
      </c>
      <c r="AA29" s="10"/>
    </row>
    <row r="30" spans="1:27" x14ac:dyDescent="0.2">
      <c r="A30" s="6" t="s">
        <v>27</v>
      </c>
      <c r="B30" s="6" t="s">
        <v>31</v>
      </c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</row>
    <row r="31" spans="1:27" ht="18" x14ac:dyDescent="0.2">
      <c r="A31" s="7" t="s">
        <v>0</v>
      </c>
      <c r="B31">
        <f>B3</f>
        <v>0</v>
      </c>
    </row>
    <row r="32" spans="1:27" ht="18" x14ac:dyDescent="0.2">
      <c r="A32" s="7" t="s">
        <v>0</v>
      </c>
      <c r="B32">
        <f>B4</f>
        <v>0</v>
      </c>
    </row>
    <row r="33" spans="1:4" ht="18" x14ac:dyDescent="0.2">
      <c r="A33" s="7" t="s">
        <v>0</v>
      </c>
      <c r="B33">
        <f>B5</f>
        <v>0</v>
      </c>
    </row>
    <row r="34" spans="1:4" ht="18" x14ac:dyDescent="0.2">
      <c r="A34" s="7" t="s">
        <v>1</v>
      </c>
      <c r="B34">
        <f>C3</f>
        <v>4</v>
      </c>
    </row>
    <row r="35" spans="1:4" ht="18" x14ac:dyDescent="0.2">
      <c r="A35" s="7" t="s">
        <v>1</v>
      </c>
      <c r="B35">
        <f>C4</f>
        <v>3.33</v>
      </c>
    </row>
    <row r="36" spans="1:4" ht="18" x14ac:dyDescent="0.2">
      <c r="A36" s="7" t="s">
        <v>1</v>
      </c>
      <c r="B36">
        <f>C5</f>
        <v>5</v>
      </c>
    </row>
    <row r="37" spans="1:4" x14ac:dyDescent="0.2">
      <c r="A37" s="1" t="s">
        <v>2</v>
      </c>
      <c r="B37">
        <f>D3</f>
        <v>3.33</v>
      </c>
    </row>
    <row r="38" spans="1:4" x14ac:dyDescent="0.2">
      <c r="A38" s="1" t="s">
        <v>2</v>
      </c>
      <c r="B38">
        <f>D4</f>
        <v>3.33</v>
      </c>
      <c r="D38" s="1"/>
    </row>
    <row r="39" spans="1:4" x14ac:dyDescent="0.2">
      <c r="A39" s="1" t="s">
        <v>2</v>
      </c>
      <c r="B39">
        <f>D5</f>
        <v>4</v>
      </c>
      <c r="D39" s="2"/>
    </row>
    <row r="40" spans="1:4" x14ac:dyDescent="0.2">
      <c r="A40" s="1" t="s">
        <v>3</v>
      </c>
      <c r="B40">
        <f>E3</f>
        <v>3</v>
      </c>
      <c r="D40" s="2"/>
    </row>
    <row r="41" spans="1:4" x14ac:dyDescent="0.2">
      <c r="A41" s="1" t="s">
        <v>3</v>
      </c>
      <c r="B41">
        <f>E4</f>
        <v>2.66</v>
      </c>
      <c r="D41" s="2"/>
    </row>
    <row r="42" spans="1:4" x14ac:dyDescent="0.2">
      <c r="A42" s="1" t="s">
        <v>3</v>
      </c>
      <c r="B42">
        <f>E5</f>
        <v>3</v>
      </c>
      <c r="D42" s="2"/>
    </row>
    <row r="43" spans="1:4" x14ac:dyDescent="0.2">
      <c r="A43" s="2" t="s">
        <v>4</v>
      </c>
      <c r="B43">
        <f>F3</f>
        <v>3</v>
      </c>
      <c r="D43" s="2"/>
    </row>
    <row r="44" spans="1:4" x14ac:dyDescent="0.2">
      <c r="A44" s="2" t="s">
        <v>4</v>
      </c>
      <c r="B44">
        <f>F4</f>
        <v>2.66</v>
      </c>
      <c r="D44" s="2"/>
    </row>
    <row r="45" spans="1:4" x14ac:dyDescent="0.2">
      <c r="A45" s="2" t="s">
        <v>4</v>
      </c>
      <c r="B45">
        <f>F5</f>
        <v>3</v>
      </c>
    </row>
    <row r="46" spans="1:4" x14ac:dyDescent="0.2">
      <c r="A46" s="2" t="s">
        <v>5</v>
      </c>
      <c r="B46">
        <f>G3</f>
        <v>2</v>
      </c>
    </row>
    <row r="47" spans="1:4" x14ac:dyDescent="0.2">
      <c r="A47" s="2" t="s">
        <v>5</v>
      </c>
      <c r="B47">
        <f>G4</f>
        <v>3</v>
      </c>
    </row>
    <row r="48" spans="1:4" x14ac:dyDescent="0.2">
      <c r="A48" s="2" t="s">
        <v>5</v>
      </c>
      <c r="B48">
        <f>G5</f>
        <v>3</v>
      </c>
    </row>
    <row r="49" spans="1:2" x14ac:dyDescent="0.2">
      <c r="A49" s="2" t="s">
        <v>6</v>
      </c>
      <c r="B49">
        <f>H3</f>
        <v>2</v>
      </c>
    </row>
    <row r="50" spans="1:2" x14ac:dyDescent="0.2">
      <c r="A50" s="2" t="s">
        <v>6</v>
      </c>
      <c r="B50">
        <f>H4</f>
        <v>3</v>
      </c>
    </row>
    <row r="51" spans="1:2" x14ac:dyDescent="0.2">
      <c r="A51" s="2" t="s">
        <v>6</v>
      </c>
      <c r="B51">
        <f>H5</f>
        <v>3</v>
      </c>
    </row>
    <row r="52" spans="1:2" x14ac:dyDescent="0.2">
      <c r="A52" s="2" t="s">
        <v>7</v>
      </c>
      <c r="B52">
        <f>I3</f>
        <v>2</v>
      </c>
    </row>
    <row r="53" spans="1:2" x14ac:dyDescent="0.2">
      <c r="A53" s="2" t="s">
        <v>7</v>
      </c>
      <c r="B53">
        <f>I4</f>
        <v>1.33</v>
      </c>
    </row>
    <row r="54" spans="1:2" x14ac:dyDescent="0.2">
      <c r="A54" s="2" t="s">
        <v>7</v>
      </c>
      <c r="B54">
        <f>I5</f>
        <v>2</v>
      </c>
    </row>
    <row r="55" spans="1:2" x14ac:dyDescent="0.2">
      <c r="A55" s="2" t="s">
        <v>8</v>
      </c>
      <c r="B55">
        <f>J3</f>
        <v>2</v>
      </c>
    </row>
    <row r="56" spans="1:2" x14ac:dyDescent="0.2">
      <c r="A56" s="2" t="s">
        <v>8</v>
      </c>
      <c r="B56">
        <f>J4</f>
        <v>0</v>
      </c>
    </row>
    <row r="57" spans="1:2" x14ac:dyDescent="0.2">
      <c r="A57" s="2" t="s">
        <v>8</v>
      </c>
      <c r="B57">
        <f>J5</f>
        <v>2</v>
      </c>
    </row>
    <row r="58" spans="1:2" x14ac:dyDescent="0.2">
      <c r="A58" s="2" t="s">
        <v>9</v>
      </c>
      <c r="B58">
        <f>K3</f>
        <v>0</v>
      </c>
    </row>
    <row r="59" spans="1:2" x14ac:dyDescent="0.2">
      <c r="A59" s="2" t="s">
        <v>9</v>
      </c>
      <c r="B59">
        <f>K4</f>
        <v>0</v>
      </c>
    </row>
    <row r="60" spans="1:2" x14ac:dyDescent="0.2">
      <c r="A60" s="2" t="s">
        <v>9</v>
      </c>
      <c r="B60">
        <f>K5</f>
        <v>1</v>
      </c>
    </row>
  </sheetData>
  <mergeCells count="5">
    <mergeCell ref="R7:Y9"/>
    <mergeCell ref="B9:C9"/>
    <mergeCell ref="R14:T14"/>
    <mergeCell ref="A28:B28"/>
    <mergeCell ref="A29:B29"/>
  </mergeCells>
  <pageMargins left="0.69930555555555596" right="0.69930555555555596" top="0.75" bottom="0.75" header="0.3" footer="0.3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61"/>
  <sheetViews>
    <sheetView topLeftCell="A9" zoomScaleNormal="100" workbookViewId="0">
      <selection activeCell="V34" sqref="V34"/>
    </sheetView>
  </sheetViews>
  <sheetFormatPr baseColWidth="10" defaultColWidth="11" defaultRowHeight="16" x14ac:dyDescent="0.2"/>
  <cols>
    <col min="1" max="1" width="16" customWidth="1"/>
    <col min="9" max="9" width="13.1640625" customWidth="1"/>
  </cols>
  <sheetData>
    <row r="1" spans="1:27" x14ac:dyDescent="0.2">
      <c r="I1" s="8"/>
    </row>
    <row r="2" spans="1:27" x14ac:dyDescent="0.2">
      <c r="A2" s="1"/>
      <c r="B2" s="1" t="s">
        <v>0</v>
      </c>
      <c r="C2" s="1" t="s">
        <v>1</v>
      </c>
      <c r="D2" s="1" t="s">
        <v>2</v>
      </c>
      <c r="E2" s="1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</row>
    <row r="3" spans="1:27" x14ac:dyDescent="0.2">
      <c r="A3" s="3" t="s">
        <v>10</v>
      </c>
      <c r="B3" s="1">
        <v>0</v>
      </c>
      <c r="C3" s="1">
        <v>3</v>
      </c>
      <c r="D3" s="5">
        <v>2</v>
      </c>
      <c r="E3" s="1">
        <v>2</v>
      </c>
      <c r="F3" s="1">
        <v>2</v>
      </c>
      <c r="G3" s="1">
        <v>1</v>
      </c>
      <c r="H3" s="1">
        <v>1</v>
      </c>
      <c r="I3" s="1">
        <v>1</v>
      </c>
      <c r="J3" s="5">
        <v>1</v>
      </c>
      <c r="K3" s="1">
        <v>0</v>
      </c>
    </row>
    <row r="4" spans="1:27" x14ac:dyDescent="0.2">
      <c r="A4" s="3" t="s">
        <v>11</v>
      </c>
      <c r="B4" s="1">
        <v>0</v>
      </c>
      <c r="C4" s="1">
        <v>2</v>
      </c>
      <c r="D4" s="5">
        <v>2</v>
      </c>
      <c r="E4" s="1">
        <v>1</v>
      </c>
      <c r="F4" s="1">
        <v>1</v>
      </c>
      <c r="G4" s="1">
        <v>1</v>
      </c>
      <c r="H4" s="1">
        <v>2</v>
      </c>
      <c r="I4" s="1">
        <v>1</v>
      </c>
      <c r="J4" s="5">
        <v>0</v>
      </c>
      <c r="K4" s="1">
        <v>0</v>
      </c>
    </row>
    <row r="5" spans="1:27" x14ac:dyDescent="0.2">
      <c r="A5" s="3" t="s">
        <v>12</v>
      </c>
      <c r="B5" s="1">
        <v>0</v>
      </c>
      <c r="C5" s="1">
        <v>2</v>
      </c>
      <c r="D5" s="5">
        <v>2</v>
      </c>
      <c r="E5" s="1">
        <v>2</v>
      </c>
      <c r="F5" s="1">
        <v>2</v>
      </c>
      <c r="G5" s="1">
        <v>2</v>
      </c>
      <c r="H5" s="1">
        <v>1</v>
      </c>
      <c r="I5" s="1">
        <v>1</v>
      </c>
      <c r="J5" s="5">
        <v>1</v>
      </c>
      <c r="K5" s="1">
        <v>1</v>
      </c>
    </row>
    <row r="6" spans="1:27" x14ac:dyDescent="0.2">
      <c r="A6" s="3" t="s">
        <v>13</v>
      </c>
      <c r="B6" s="1">
        <f t="shared" ref="B6:K6" si="0">AVERAGE(B3:B5)</f>
        <v>0</v>
      </c>
      <c r="C6" s="1">
        <f t="shared" si="0"/>
        <v>2.3333333333333335</v>
      </c>
      <c r="D6" s="1">
        <f t="shared" si="0"/>
        <v>2</v>
      </c>
      <c r="E6" s="1">
        <f t="shared" si="0"/>
        <v>1.6666666666666667</v>
      </c>
      <c r="F6" s="1">
        <f t="shared" si="0"/>
        <v>1.6666666666666667</v>
      </c>
      <c r="G6" s="1">
        <f t="shared" si="0"/>
        <v>1.3333333333333333</v>
      </c>
      <c r="H6" s="1">
        <f t="shared" si="0"/>
        <v>1.3333333333333333</v>
      </c>
      <c r="I6" s="1">
        <f t="shared" si="0"/>
        <v>1</v>
      </c>
      <c r="J6" s="1">
        <f t="shared" si="0"/>
        <v>0.66666666666666663</v>
      </c>
      <c r="K6" s="1">
        <f t="shared" si="0"/>
        <v>0.33333333333333331</v>
      </c>
    </row>
    <row r="7" spans="1:27" x14ac:dyDescent="0.2">
      <c r="A7" s="3" t="s">
        <v>14</v>
      </c>
      <c r="B7" s="1">
        <f t="shared" ref="B7:K7" si="1">STDEVA(B3:B5)</f>
        <v>0</v>
      </c>
      <c r="C7" s="1">
        <f t="shared" si="1"/>
        <v>0.57735026918962629</v>
      </c>
      <c r="D7" s="1">
        <f t="shared" si="1"/>
        <v>0</v>
      </c>
      <c r="E7" s="1">
        <f t="shared" si="1"/>
        <v>0.57735026918962551</v>
      </c>
      <c r="F7" s="1">
        <f t="shared" si="1"/>
        <v>0.57735026918962551</v>
      </c>
      <c r="G7" s="1">
        <f t="shared" si="1"/>
        <v>0.57735026918962584</v>
      </c>
      <c r="H7" s="1">
        <f t="shared" si="1"/>
        <v>0.57735026918962584</v>
      </c>
      <c r="I7" s="1">
        <f t="shared" si="1"/>
        <v>0</v>
      </c>
      <c r="J7" s="1">
        <f t="shared" si="1"/>
        <v>0.57735026918962584</v>
      </c>
      <c r="K7" s="1">
        <f t="shared" si="1"/>
        <v>0.57735026918962584</v>
      </c>
      <c r="R7" s="13" t="s">
        <v>15</v>
      </c>
      <c r="S7" s="13"/>
      <c r="T7" s="13"/>
      <c r="U7" s="13"/>
      <c r="V7" s="13"/>
      <c r="W7" s="13"/>
      <c r="X7" s="13"/>
      <c r="Y7" s="13"/>
    </row>
    <row r="8" spans="1:27" x14ac:dyDescent="0.2">
      <c r="A8" s="4" t="s">
        <v>16</v>
      </c>
      <c r="B8" s="5">
        <f t="shared" ref="B8:K8" si="2">STDEV(B3:B5)/SQRT(COUNT(B3:B5))</f>
        <v>0</v>
      </c>
      <c r="C8" s="5">
        <f t="shared" si="2"/>
        <v>0.33333333333333365</v>
      </c>
      <c r="D8" s="5">
        <f t="shared" si="2"/>
        <v>0</v>
      </c>
      <c r="E8" s="5">
        <f t="shared" si="2"/>
        <v>0.3333333333333332</v>
      </c>
      <c r="F8" s="5">
        <f t="shared" si="2"/>
        <v>0.3333333333333332</v>
      </c>
      <c r="G8" s="5">
        <f t="shared" si="2"/>
        <v>0.33333333333333337</v>
      </c>
      <c r="H8" s="5">
        <f t="shared" si="2"/>
        <v>0.33333333333333337</v>
      </c>
      <c r="I8" s="5">
        <f t="shared" si="2"/>
        <v>0</v>
      </c>
      <c r="J8" s="5">
        <f t="shared" si="2"/>
        <v>0.33333333333333337</v>
      </c>
      <c r="K8" s="5">
        <f t="shared" si="2"/>
        <v>0.33333333333333337</v>
      </c>
      <c r="R8" s="13"/>
      <c r="S8" s="13"/>
      <c r="T8" s="13"/>
      <c r="U8" s="13"/>
      <c r="V8" s="13"/>
      <c r="W8" s="13"/>
      <c r="X8" s="13"/>
      <c r="Y8" s="13"/>
    </row>
    <row r="9" spans="1:27" x14ac:dyDescent="0.2">
      <c r="A9" s="4" t="s">
        <v>30</v>
      </c>
      <c r="B9" s="5"/>
      <c r="C9" s="9">
        <f>SUM(C3:C5)/9</f>
        <v>0.77777777777777779</v>
      </c>
      <c r="D9" s="9">
        <f t="shared" ref="D9:K9" si="3">SUM(D3:D5)/9</f>
        <v>0.66666666666666663</v>
      </c>
      <c r="E9" s="9">
        <f t="shared" si="3"/>
        <v>0.55555555555555558</v>
      </c>
      <c r="F9" s="9">
        <f t="shared" si="3"/>
        <v>0.55555555555555558</v>
      </c>
      <c r="G9" s="9">
        <f t="shared" si="3"/>
        <v>0.44444444444444442</v>
      </c>
      <c r="H9" s="9">
        <f t="shared" si="3"/>
        <v>0.44444444444444442</v>
      </c>
      <c r="I9" s="9">
        <f t="shared" si="3"/>
        <v>0.33333333333333331</v>
      </c>
      <c r="J9" s="9">
        <f t="shared" si="3"/>
        <v>0.22222222222222221</v>
      </c>
      <c r="K9" s="9">
        <f t="shared" si="3"/>
        <v>0.1111111111111111</v>
      </c>
      <c r="R9" s="13"/>
      <c r="S9" s="13"/>
      <c r="T9" s="13"/>
      <c r="U9" s="13"/>
      <c r="V9" s="13"/>
      <c r="W9" s="13"/>
      <c r="X9" s="13"/>
      <c r="Y9" s="13"/>
    </row>
    <row r="10" spans="1:27" x14ac:dyDescent="0.2">
      <c r="A10" s="1"/>
      <c r="B10" s="14" t="s">
        <v>17</v>
      </c>
      <c r="C10" s="14"/>
      <c r="D10" s="5" t="s">
        <v>18</v>
      </c>
      <c r="E10" s="4"/>
      <c r="F10" s="1"/>
      <c r="G10" s="1"/>
      <c r="R10" s="13"/>
      <c r="S10" s="13"/>
      <c r="T10" s="13"/>
      <c r="U10" s="13"/>
      <c r="V10" s="13"/>
      <c r="W10" s="13"/>
      <c r="X10" s="13"/>
      <c r="Y10" s="13"/>
    </row>
    <row r="11" spans="1:27" x14ac:dyDescent="0.2">
      <c r="A11" s="1"/>
      <c r="B11" s="1" t="s">
        <v>0</v>
      </c>
      <c r="C11" s="1">
        <f>B6</f>
        <v>0</v>
      </c>
      <c r="D11" s="1" t="s">
        <v>24</v>
      </c>
      <c r="E11" s="1"/>
      <c r="F11" s="1"/>
      <c r="G11" s="1"/>
    </row>
    <row r="12" spans="1:27" x14ac:dyDescent="0.2">
      <c r="A12" s="1"/>
      <c r="B12" s="1" t="s">
        <v>1</v>
      </c>
      <c r="C12" s="1">
        <f>C6</f>
        <v>2.3333333333333335</v>
      </c>
      <c r="D12" s="1" t="s">
        <v>19</v>
      </c>
      <c r="E12" s="1"/>
      <c r="F12" s="1"/>
      <c r="G12" s="1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pans="1:27" x14ac:dyDescent="0.2">
      <c r="A13" s="1"/>
      <c r="B13" s="1" t="s">
        <v>2</v>
      </c>
      <c r="C13" s="1">
        <f>D6</f>
        <v>2</v>
      </c>
      <c r="D13" s="1" t="s">
        <v>35</v>
      </c>
      <c r="E13" s="1"/>
      <c r="F13" s="1"/>
      <c r="G13" s="1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</row>
    <row r="14" spans="1:27" x14ac:dyDescent="0.2">
      <c r="A14" s="1"/>
      <c r="B14" s="1" t="s">
        <v>3</v>
      </c>
      <c r="C14" s="1">
        <f>E6</f>
        <v>1.6666666666666667</v>
      </c>
      <c r="D14" s="1" t="s">
        <v>36</v>
      </c>
      <c r="E14" s="1"/>
      <c r="F14" s="1"/>
      <c r="G14" s="1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</row>
    <row r="15" spans="1:27" x14ac:dyDescent="0.2">
      <c r="A15" s="1"/>
      <c r="B15" s="2" t="s">
        <v>4</v>
      </c>
      <c r="C15" s="1">
        <f>F6</f>
        <v>1.6666666666666667</v>
      </c>
      <c r="D15" s="1" t="s">
        <v>36</v>
      </c>
      <c r="E15" s="1"/>
      <c r="F15" s="1"/>
      <c r="G15" s="1"/>
      <c r="N15" s="10" t="s">
        <v>42</v>
      </c>
      <c r="P15" s="10"/>
      <c r="Q15" s="10"/>
      <c r="R15" s="15" t="s">
        <v>23</v>
      </c>
      <c r="S15" s="15"/>
      <c r="T15" s="15"/>
      <c r="U15" s="10"/>
      <c r="V15" s="10"/>
      <c r="W15" s="10"/>
      <c r="X15" s="10"/>
      <c r="Y15" s="10"/>
      <c r="Z15" s="10"/>
      <c r="AA15" s="10"/>
    </row>
    <row r="16" spans="1:27" x14ac:dyDescent="0.2">
      <c r="A16" s="1"/>
      <c r="B16" s="2" t="s">
        <v>5</v>
      </c>
      <c r="C16" s="1">
        <f>G6</f>
        <v>1.3333333333333333</v>
      </c>
      <c r="D16" s="1" t="s">
        <v>37</v>
      </c>
      <c r="E16" s="1"/>
      <c r="F16" s="1"/>
      <c r="G16" s="1"/>
      <c r="P16" s="10"/>
      <c r="Q16" s="10"/>
      <c r="R16" s="11" t="s">
        <v>1</v>
      </c>
      <c r="S16" s="11" t="s">
        <v>2</v>
      </c>
      <c r="T16" s="11" t="s">
        <v>3</v>
      </c>
      <c r="U16" s="11" t="s">
        <v>4</v>
      </c>
      <c r="V16" s="11" t="s">
        <v>5</v>
      </c>
      <c r="W16" s="11" t="s">
        <v>6</v>
      </c>
      <c r="X16" s="11" t="s">
        <v>7</v>
      </c>
      <c r="Y16" s="11" t="s">
        <v>8</v>
      </c>
      <c r="Z16" s="11" t="s">
        <v>9</v>
      </c>
      <c r="AA16" s="10"/>
    </row>
    <row r="17" spans="1:27" x14ac:dyDescent="0.2">
      <c r="B17" s="2" t="s">
        <v>6</v>
      </c>
      <c r="C17" s="1">
        <f>H6</f>
        <v>1.3333333333333333</v>
      </c>
      <c r="D17" s="1" t="s">
        <v>37</v>
      </c>
      <c r="P17" s="10"/>
      <c r="Q17" s="10"/>
      <c r="R17" s="10">
        <f>B6-C6</f>
        <v>-2.3333333333333335</v>
      </c>
      <c r="S17" s="10">
        <f>B6-D6</f>
        <v>-2</v>
      </c>
      <c r="T17" s="10">
        <f>B6-E6</f>
        <v>-1.6666666666666667</v>
      </c>
      <c r="U17" s="10">
        <f>B6-F6</f>
        <v>-1.6666666666666667</v>
      </c>
      <c r="V17" s="10">
        <f>B6-G6</f>
        <v>-1.3333333333333333</v>
      </c>
      <c r="W17" s="10">
        <f>B6-H6</f>
        <v>-1.3333333333333333</v>
      </c>
      <c r="X17" s="10">
        <f>B6-I6</f>
        <v>-1</v>
      </c>
      <c r="Y17" s="10">
        <f>B6-J6</f>
        <v>-0.66666666666666663</v>
      </c>
      <c r="Z17" s="10">
        <f>B6-K6</f>
        <v>-0.33333333333333331</v>
      </c>
      <c r="AA17" s="10"/>
    </row>
    <row r="18" spans="1:27" x14ac:dyDescent="0.2">
      <c r="B18" s="2" t="s">
        <v>7</v>
      </c>
      <c r="C18" s="1">
        <f>I6</f>
        <v>1</v>
      </c>
      <c r="D18" s="1" t="s">
        <v>40</v>
      </c>
      <c r="P18" s="10"/>
      <c r="Q18" s="10"/>
      <c r="R18" s="10" t="e">
        <f>R17/B6</f>
        <v>#DIV/0!</v>
      </c>
      <c r="S18" s="10" t="e">
        <f>S17/B6</f>
        <v>#DIV/0!</v>
      </c>
      <c r="T18" s="10" t="e">
        <f>T17/B6</f>
        <v>#DIV/0!</v>
      </c>
      <c r="U18" s="10" t="e">
        <f>U17/B6</f>
        <v>#DIV/0!</v>
      </c>
      <c r="V18" s="10" t="e">
        <f>V17/B6</f>
        <v>#DIV/0!</v>
      </c>
      <c r="W18" s="10" t="e">
        <f>W17/B6</f>
        <v>#DIV/0!</v>
      </c>
      <c r="X18" s="10" t="e">
        <f>X17/B6</f>
        <v>#DIV/0!</v>
      </c>
      <c r="Y18" s="10" t="e">
        <f>Y17/B6</f>
        <v>#DIV/0!</v>
      </c>
      <c r="Z18" s="10" t="e">
        <f>Z17/B6</f>
        <v>#DIV/0!</v>
      </c>
      <c r="AA18" s="10"/>
    </row>
    <row r="19" spans="1:27" x14ac:dyDescent="0.2">
      <c r="B19" s="2" t="s">
        <v>8</v>
      </c>
      <c r="C19" s="1">
        <f>J6</f>
        <v>0.66666666666666663</v>
      </c>
      <c r="D19" s="1" t="s">
        <v>41</v>
      </c>
      <c r="P19" s="10"/>
      <c r="Q19" s="10"/>
      <c r="R19" s="11" t="s">
        <v>1</v>
      </c>
      <c r="S19" s="11" t="s">
        <v>2</v>
      </c>
      <c r="T19" s="11" t="s">
        <v>3</v>
      </c>
      <c r="U19" s="11" t="s">
        <v>4</v>
      </c>
      <c r="V19" s="11" t="s">
        <v>5</v>
      </c>
      <c r="W19" s="11" t="s">
        <v>6</v>
      </c>
      <c r="X19" s="11" t="s">
        <v>7</v>
      </c>
      <c r="Y19" s="11" t="s">
        <v>8</v>
      </c>
      <c r="Z19" s="11" t="s">
        <v>9</v>
      </c>
      <c r="AA19" s="10"/>
    </row>
    <row r="20" spans="1:27" x14ac:dyDescent="0.2">
      <c r="B20" s="2" t="s">
        <v>9</v>
      </c>
      <c r="C20" s="1">
        <f>K6</f>
        <v>0.33333333333333331</v>
      </c>
      <c r="D20" s="1" t="s">
        <v>39</v>
      </c>
      <c r="P20" s="10"/>
      <c r="Q20" s="10"/>
      <c r="R20" s="11" t="e">
        <f t="shared" ref="R20:Z20" si="4">R18*100</f>
        <v>#DIV/0!</v>
      </c>
      <c r="S20" s="11" t="e">
        <f t="shared" si="4"/>
        <v>#DIV/0!</v>
      </c>
      <c r="T20" s="11" t="e">
        <f t="shared" si="4"/>
        <v>#DIV/0!</v>
      </c>
      <c r="U20" s="11" t="e">
        <f t="shared" si="4"/>
        <v>#DIV/0!</v>
      </c>
      <c r="V20" s="11" t="e">
        <f t="shared" si="4"/>
        <v>#DIV/0!</v>
      </c>
      <c r="W20" s="11" t="e">
        <f t="shared" si="4"/>
        <v>#DIV/0!</v>
      </c>
      <c r="X20" s="11" t="e">
        <f t="shared" si="4"/>
        <v>#DIV/0!</v>
      </c>
      <c r="Y20" s="11" t="e">
        <f t="shared" si="4"/>
        <v>#DIV/0!</v>
      </c>
      <c r="Z20" s="11" t="e">
        <f t="shared" si="4"/>
        <v>#DIV/0!</v>
      </c>
      <c r="AA20" s="10"/>
    </row>
    <row r="21" spans="1:27" x14ac:dyDescent="0.2">
      <c r="B21" s="1"/>
      <c r="C21" s="1"/>
      <c r="D21" s="1"/>
      <c r="P21" s="10"/>
      <c r="Q21" s="10"/>
      <c r="R21" s="12" t="e">
        <f t="shared" ref="R21:Z21" si="5">R18</f>
        <v>#DIV/0!</v>
      </c>
      <c r="S21" s="12" t="e">
        <f t="shared" si="5"/>
        <v>#DIV/0!</v>
      </c>
      <c r="T21" s="12" t="e">
        <f t="shared" si="5"/>
        <v>#DIV/0!</v>
      </c>
      <c r="U21" s="12" t="e">
        <f t="shared" si="5"/>
        <v>#DIV/0!</v>
      </c>
      <c r="V21" s="12" t="e">
        <f t="shared" si="5"/>
        <v>#DIV/0!</v>
      </c>
      <c r="W21" s="12" t="e">
        <f t="shared" si="5"/>
        <v>#DIV/0!</v>
      </c>
      <c r="X21" s="12" t="e">
        <f t="shared" si="5"/>
        <v>#DIV/0!</v>
      </c>
      <c r="Y21" s="12" t="e">
        <f t="shared" si="5"/>
        <v>#DIV/0!</v>
      </c>
      <c r="Z21" s="12" t="e">
        <f t="shared" si="5"/>
        <v>#DIV/0!</v>
      </c>
      <c r="AA21" s="10"/>
    </row>
    <row r="22" spans="1:27" x14ac:dyDescent="0.2"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</row>
    <row r="23" spans="1:27" x14ac:dyDescent="0.2"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</row>
    <row r="24" spans="1:27" x14ac:dyDescent="0.2"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</row>
    <row r="25" spans="1:27" x14ac:dyDescent="0.2">
      <c r="P25" s="10"/>
      <c r="Q25" s="10"/>
      <c r="R25" s="11" t="s">
        <v>1</v>
      </c>
      <c r="S25" s="11" t="s">
        <v>2</v>
      </c>
      <c r="T25" s="11" t="s">
        <v>3</v>
      </c>
      <c r="U25" s="11" t="s">
        <v>4</v>
      </c>
      <c r="V25" s="11" t="s">
        <v>5</v>
      </c>
      <c r="W25" s="11" t="s">
        <v>6</v>
      </c>
      <c r="X25" s="11" t="s">
        <v>7</v>
      </c>
      <c r="Y25" s="11" t="s">
        <v>8</v>
      </c>
      <c r="Z25" s="11" t="s">
        <v>9</v>
      </c>
      <c r="AA25" s="10"/>
    </row>
    <row r="26" spans="1:27" x14ac:dyDescent="0.2">
      <c r="P26" s="10"/>
      <c r="Q26" s="10"/>
      <c r="R26" s="10"/>
      <c r="S26" s="10">
        <f>C6-D6</f>
        <v>0.33333333333333348</v>
      </c>
      <c r="T26" s="10">
        <f>C6-E6</f>
        <v>0.66666666666666674</v>
      </c>
      <c r="U26" s="10">
        <f>C6-F6</f>
        <v>0.66666666666666674</v>
      </c>
      <c r="V26" s="10">
        <f>C6-G6</f>
        <v>1.0000000000000002</v>
      </c>
      <c r="W26" s="10">
        <f>C6-H6</f>
        <v>1.0000000000000002</v>
      </c>
      <c r="X26" s="10">
        <f>C6-I6</f>
        <v>1.3333333333333335</v>
      </c>
      <c r="Y26" s="10">
        <f>C6-J6</f>
        <v>1.666666666666667</v>
      </c>
      <c r="Z26" s="10">
        <f>C6-K6</f>
        <v>2</v>
      </c>
      <c r="AA26" s="10"/>
    </row>
    <row r="27" spans="1:27" x14ac:dyDescent="0.2">
      <c r="P27" s="10"/>
      <c r="Q27" s="10"/>
      <c r="R27" s="10"/>
      <c r="S27" s="10">
        <f>S26/C6</f>
        <v>0.1428571428571429</v>
      </c>
      <c r="T27" s="10">
        <f>T26/C6</f>
        <v>0.28571428571428575</v>
      </c>
      <c r="U27" s="10">
        <f>U26/C6</f>
        <v>0.28571428571428575</v>
      </c>
      <c r="V27" s="10">
        <f>V26/C6</f>
        <v>0.42857142857142866</v>
      </c>
      <c r="W27" s="10">
        <f>W26/C6</f>
        <v>0.42857142857142866</v>
      </c>
      <c r="X27" s="10">
        <f>X26/C6</f>
        <v>0.57142857142857151</v>
      </c>
      <c r="Y27" s="10">
        <f>Y26/C6</f>
        <v>0.71428571428571441</v>
      </c>
      <c r="Z27" s="10">
        <f>Z26/C6</f>
        <v>0.8571428571428571</v>
      </c>
      <c r="AA27" s="10"/>
    </row>
    <row r="28" spans="1:27" x14ac:dyDescent="0.2">
      <c r="N28" s="10" t="s">
        <v>43</v>
      </c>
      <c r="P28" s="10"/>
      <c r="Q28" s="10"/>
      <c r="R28" s="11" t="s">
        <v>1</v>
      </c>
      <c r="S28" s="11" t="s">
        <v>2</v>
      </c>
      <c r="T28" s="11" t="s">
        <v>3</v>
      </c>
      <c r="U28" s="11" t="s">
        <v>4</v>
      </c>
      <c r="V28" s="11" t="s">
        <v>5</v>
      </c>
      <c r="W28" s="11" t="s">
        <v>6</v>
      </c>
      <c r="X28" s="11" t="s">
        <v>7</v>
      </c>
      <c r="Y28" s="11" t="s">
        <v>8</v>
      </c>
      <c r="Z28" s="11" t="s">
        <v>9</v>
      </c>
      <c r="AA28" s="10"/>
    </row>
    <row r="29" spans="1:27" x14ac:dyDescent="0.2">
      <c r="A29" s="16" t="s">
        <v>25</v>
      </c>
      <c r="B29" s="16"/>
      <c r="P29" s="10"/>
      <c r="Q29" s="10"/>
      <c r="R29" s="11"/>
      <c r="S29" s="11">
        <f t="shared" ref="S29:Z29" si="6">S27*100</f>
        <v>14.28571428571429</v>
      </c>
      <c r="T29" s="11">
        <f t="shared" si="6"/>
        <v>28.571428571428577</v>
      </c>
      <c r="U29" s="11">
        <f t="shared" si="6"/>
        <v>28.571428571428577</v>
      </c>
      <c r="V29" s="11">
        <f t="shared" si="6"/>
        <v>42.857142857142868</v>
      </c>
      <c r="W29" s="11">
        <f t="shared" si="6"/>
        <v>42.857142857142868</v>
      </c>
      <c r="X29" s="11">
        <f t="shared" si="6"/>
        <v>57.142857142857153</v>
      </c>
      <c r="Y29" s="11">
        <f t="shared" si="6"/>
        <v>71.428571428571445</v>
      </c>
      <c r="Z29" s="11">
        <f t="shared" si="6"/>
        <v>85.714285714285708</v>
      </c>
      <c r="AA29" s="10"/>
    </row>
    <row r="30" spans="1:27" x14ac:dyDescent="0.2">
      <c r="A30" s="17" t="s">
        <v>26</v>
      </c>
      <c r="B30" s="17"/>
      <c r="P30" s="10"/>
      <c r="Q30" s="10"/>
      <c r="R30" s="12"/>
      <c r="S30" s="12">
        <f t="shared" ref="S30:Z30" si="7">S27</f>
        <v>0.1428571428571429</v>
      </c>
      <c r="T30" s="12">
        <f t="shared" si="7"/>
        <v>0.28571428571428575</v>
      </c>
      <c r="U30" s="12">
        <f t="shared" si="7"/>
        <v>0.28571428571428575</v>
      </c>
      <c r="V30" s="12">
        <f t="shared" si="7"/>
        <v>0.42857142857142866</v>
      </c>
      <c r="W30" s="12">
        <f t="shared" si="7"/>
        <v>0.42857142857142866</v>
      </c>
      <c r="X30" s="12">
        <f t="shared" si="7"/>
        <v>0.57142857142857151</v>
      </c>
      <c r="Y30" s="12">
        <f t="shared" si="7"/>
        <v>0.71428571428571441</v>
      </c>
      <c r="Z30" s="12">
        <f t="shared" si="7"/>
        <v>0.8571428571428571</v>
      </c>
      <c r="AA30" s="10"/>
    </row>
    <row r="31" spans="1:27" x14ac:dyDescent="0.2">
      <c r="A31" s="6" t="s">
        <v>27</v>
      </c>
      <c r="B31" s="6" t="s">
        <v>31</v>
      </c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</row>
    <row r="32" spans="1:27" ht="18" x14ac:dyDescent="0.2">
      <c r="A32" s="7" t="s">
        <v>0</v>
      </c>
      <c r="B32">
        <f>B3</f>
        <v>0</v>
      </c>
    </row>
    <row r="33" spans="1:4" ht="18" x14ac:dyDescent="0.2">
      <c r="A33" s="7" t="s">
        <v>0</v>
      </c>
      <c r="B33">
        <f>B4</f>
        <v>0</v>
      </c>
    </row>
    <row r="34" spans="1:4" ht="18" x14ac:dyDescent="0.2">
      <c r="A34" s="7" t="s">
        <v>0</v>
      </c>
      <c r="B34">
        <f>B5</f>
        <v>0</v>
      </c>
    </row>
    <row r="35" spans="1:4" ht="18" x14ac:dyDescent="0.2">
      <c r="A35" s="7" t="s">
        <v>1</v>
      </c>
      <c r="B35">
        <f>C3</f>
        <v>3</v>
      </c>
    </row>
    <row r="36" spans="1:4" ht="18" x14ac:dyDescent="0.2">
      <c r="A36" s="7" t="s">
        <v>1</v>
      </c>
      <c r="B36">
        <f>C4</f>
        <v>2</v>
      </c>
    </row>
    <row r="37" spans="1:4" ht="18" x14ac:dyDescent="0.2">
      <c r="A37" s="7" t="s">
        <v>1</v>
      </c>
      <c r="B37">
        <f>C5</f>
        <v>2</v>
      </c>
    </row>
    <row r="38" spans="1:4" x14ac:dyDescent="0.2">
      <c r="A38" s="1" t="s">
        <v>2</v>
      </c>
      <c r="B38">
        <f>D3</f>
        <v>2</v>
      </c>
    </row>
    <row r="39" spans="1:4" x14ac:dyDescent="0.2">
      <c r="A39" s="1" t="s">
        <v>2</v>
      </c>
      <c r="B39">
        <f>D4</f>
        <v>2</v>
      </c>
      <c r="D39" s="1"/>
    </row>
    <row r="40" spans="1:4" x14ac:dyDescent="0.2">
      <c r="A40" s="1" t="s">
        <v>2</v>
      </c>
      <c r="B40">
        <f>D5</f>
        <v>2</v>
      </c>
      <c r="D40" s="2"/>
    </row>
    <row r="41" spans="1:4" x14ac:dyDescent="0.2">
      <c r="A41" s="1" t="s">
        <v>3</v>
      </c>
      <c r="B41">
        <f>E3</f>
        <v>2</v>
      </c>
      <c r="D41" s="2"/>
    </row>
    <row r="42" spans="1:4" x14ac:dyDescent="0.2">
      <c r="A42" s="1" t="s">
        <v>3</v>
      </c>
      <c r="B42">
        <f>E4</f>
        <v>1</v>
      </c>
      <c r="D42" s="2"/>
    </row>
    <row r="43" spans="1:4" x14ac:dyDescent="0.2">
      <c r="A43" s="1" t="s">
        <v>3</v>
      </c>
      <c r="B43">
        <f>E5</f>
        <v>2</v>
      </c>
      <c r="D43" s="2"/>
    </row>
    <row r="44" spans="1:4" x14ac:dyDescent="0.2">
      <c r="A44" s="2" t="s">
        <v>4</v>
      </c>
      <c r="B44">
        <f>F3</f>
        <v>2</v>
      </c>
      <c r="D44" s="2"/>
    </row>
    <row r="45" spans="1:4" x14ac:dyDescent="0.2">
      <c r="A45" s="2" t="s">
        <v>4</v>
      </c>
      <c r="B45">
        <f>F4</f>
        <v>1</v>
      </c>
      <c r="D45" s="2"/>
    </row>
    <row r="46" spans="1:4" x14ac:dyDescent="0.2">
      <c r="A46" s="2" t="s">
        <v>4</v>
      </c>
      <c r="B46">
        <f>F5</f>
        <v>2</v>
      </c>
    </row>
    <row r="47" spans="1:4" x14ac:dyDescent="0.2">
      <c r="A47" s="2" t="s">
        <v>5</v>
      </c>
      <c r="B47">
        <f>G3</f>
        <v>1</v>
      </c>
    </row>
    <row r="48" spans="1:4" x14ac:dyDescent="0.2">
      <c r="A48" s="2" t="s">
        <v>5</v>
      </c>
      <c r="B48">
        <f>G4</f>
        <v>1</v>
      </c>
    </row>
    <row r="49" spans="1:2" x14ac:dyDescent="0.2">
      <c r="A49" s="2" t="s">
        <v>5</v>
      </c>
      <c r="B49">
        <f>G5</f>
        <v>2</v>
      </c>
    </row>
    <row r="50" spans="1:2" x14ac:dyDescent="0.2">
      <c r="A50" s="2" t="s">
        <v>6</v>
      </c>
      <c r="B50">
        <f>H3</f>
        <v>1</v>
      </c>
    </row>
    <row r="51" spans="1:2" x14ac:dyDescent="0.2">
      <c r="A51" s="2" t="s">
        <v>6</v>
      </c>
      <c r="B51">
        <f>H4</f>
        <v>2</v>
      </c>
    </row>
    <row r="52" spans="1:2" x14ac:dyDescent="0.2">
      <c r="A52" s="2" t="s">
        <v>6</v>
      </c>
      <c r="B52">
        <f>H5</f>
        <v>1</v>
      </c>
    </row>
    <row r="53" spans="1:2" x14ac:dyDescent="0.2">
      <c r="A53" s="2" t="s">
        <v>7</v>
      </c>
      <c r="B53">
        <f>I3</f>
        <v>1</v>
      </c>
    </row>
    <row r="54" spans="1:2" x14ac:dyDescent="0.2">
      <c r="A54" s="2" t="s">
        <v>7</v>
      </c>
      <c r="B54">
        <f>I4</f>
        <v>1</v>
      </c>
    </row>
    <row r="55" spans="1:2" x14ac:dyDescent="0.2">
      <c r="A55" s="2" t="s">
        <v>7</v>
      </c>
      <c r="B55">
        <f>I5</f>
        <v>1</v>
      </c>
    </row>
    <row r="56" spans="1:2" x14ac:dyDescent="0.2">
      <c r="A56" s="2" t="s">
        <v>8</v>
      </c>
      <c r="B56">
        <f>J3</f>
        <v>1</v>
      </c>
    </row>
    <row r="57" spans="1:2" x14ac:dyDescent="0.2">
      <c r="A57" s="2" t="s">
        <v>8</v>
      </c>
      <c r="B57">
        <f>J4</f>
        <v>0</v>
      </c>
    </row>
    <row r="58" spans="1:2" x14ac:dyDescent="0.2">
      <c r="A58" s="2" t="s">
        <v>8</v>
      </c>
      <c r="B58">
        <f>J5</f>
        <v>1</v>
      </c>
    </row>
    <row r="59" spans="1:2" x14ac:dyDescent="0.2">
      <c r="A59" s="2" t="s">
        <v>9</v>
      </c>
      <c r="B59">
        <f>K3</f>
        <v>0</v>
      </c>
    </row>
    <row r="60" spans="1:2" x14ac:dyDescent="0.2">
      <c r="A60" s="2" t="s">
        <v>9</v>
      </c>
      <c r="B60">
        <f>K4</f>
        <v>0</v>
      </c>
    </row>
    <row r="61" spans="1:2" x14ac:dyDescent="0.2">
      <c r="A61" s="2" t="s">
        <v>9</v>
      </c>
      <c r="B61">
        <f>K5</f>
        <v>1</v>
      </c>
    </row>
  </sheetData>
  <mergeCells count="5">
    <mergeCell ref="B10:C10"/>
    <mergeCell ref="R15:T15"/>
    <mergeCell ref="A29:B29"/>
    <mergeCell ref="A30:B30"/>
    <mergeCell ref="R7:Y10"/>
  </mergeCells>
  <pageMargins left="0.69930555555555596" right="0.69930555555555596" top="0.75" bottom="0.75" header="0.3" footer="0.3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SL POT YEAR 2</vt:lpstr>
      <vt:lpstr>Sheet1</vt:lpstr>
      <vt:lpstr>FRESH SHOOT WT POT YEAR 2</vt:lpstr>
      <vt:lpstr>DRY SHOOT WT POT YEAR 2</vt:lpstr>
      <vt:lpstr>Table DS POT YEAR 2</vt:lpstr>
      <vt:lpstr> Table DI POT YEAR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Dr.Muhammad Akbar</dc:creator>
  <cp:lastModifiedBy>Dr. Muhammad Akbar</cp:lastModifiedBy>
  <cp:lastPrinted>2022-09-08T17:30:49Z</cp:lastPrinted>
  <dcterms:created xsi:type="dcterms:W3CDTF">2020-06-14T10:40:00Z</dcterms:created>
  <dcterms:modified xsi:type="dcterms:W3CDTF">2024-02-19T10:47:59Z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1033-10.2.0.7646</vt:lpwstr>
  </property>
</Properties>
</file>